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20квФп" sheetId="1" r:id="rId1"/>
  </sheets>
  <definedNames>
    <definedName name="Z_500C2F4F_1743_499A_A051_20565DBF52B2_.wvu.PrintArea" localSheetId="0" hidden="1">'20квФп'!$A$1:$H$459</definedName>
    <definedName name="_xlnm.Print_Area" localSheetId="0">'20квФп'!$A$1:$H$459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1" i="1" l="1"/>
  <c r="G451" i="1" s="1"/>
  <c r="F450" i="1"/>
  <c r="G450" i="1" s="1"/>
  <c r="F449" i="1"/>
  <c r="G449" i="1" s="1"/>
  <c r="F448" i="1"/>
  <c r="G448" i="1" s="1"/>
  <c r="F447" i="1"/>
  <c r="G447" i="1" s="1"/>
  <c r="F446" i="1"/>
  <c r="G446" i="1" s="1"/>
  <c r="G445" i="1"/>
  <c r="G444" i="1"/>
  <c r="F443" i="1"/>
  <c r="G443" i="1" s="1"/>
  <c r="F442" i="1"/>
  <c r="G442" i="1" s="1"/>
  <c r="F441" i="1"/>
  <c r="G441" i="1" s="1"/>
  <c r="F440" i="1"/>
  <c r="G440" i="1" s="1"/>
  <c r="F439" i="1"/>
  <c r="G439" i="1" s="1"/>
  <c r="F438" i="1"/>
  <c r="G438" i="1" s="1"/>
  <c r="F437" i="1"/>
  <c r="G437" i="1" s="1"/>
  <c r="F436" i="1"/>
  <c r="G436" i="1" s="1"/>
  <c r="F435" i="1"/>
  <c r="G435" i="1" s="1"/>
  <c r="F434" i="1"/>
  <c r="G434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1" i="1"/>
  <c r="G421" i="1" s="1"/>
  <c r="F420" i="1"/>
  <c r="G420" i="1" s="1"/>
  <c r="F419" i="1"/>
  <c r="G419" i="1" s="1"/>
  <c r="F418" i="1"/>
  <c r="G418" i="1" s="1"/>
  <c r="F417" i="1"/>
  <c r="G417" i="1" s="1"/>
  <c r="F416" i="1"/>
  <c r="G416" i="1" s="1"/>
  <c r="F415" i="1"/>
  <c r="G415" i="1" s="1"/>
  <c r="F414" i="1"/>
  <c r="G414" i="1" s="1"/>
  <c r="F413" i="1"/>
  <c r="G413" i="1" s="1"/>
  <c r="F412" i="1"/>
  <c r="G412" i="1" s="1"/>
  <c r="F411" i="1"/>
  <c r="G411" i="1" s="1"/>
  <c r="F410" i="1"/>
  <c r="G410" i="1" s="1"/>
  <c r="F409" i="1"/>
  <c r="G409" i="1" s="1"/>
  <c r="F408" i="1"/>
  <c r="G408" i="1" s="1"/>
  <c r="F407" i="1"/>
  <c r="G407" i="1" s="1"/>
  <c r="E406" i="1"/>
  <c r="D406" i="1"/>
  <c r="F406" i="1" s="1"/>
  <c r="G406" i="1" s="1"/>
  <c r="F405" i="1"/>
  <c r="G405" i="1" s="1"/>
  <c r="F404" i="1"/>
  <c r="G404" i="1" s="1"/>
  <c r="F403" i="1"/>
  <c r="G403" i="1" s="1"/>
  <c r="F402" i="1"/>
  <c r="G402" i="1" s="1"/>
  <c r="F401" i="1"/>
  <c r="G401" i="1" s="1"/>
  <c r="F400" i="1"/>
  <c r="G400" i="1" s="1"/>
  <c r="D400" i="1"/>
  <c r="G399" i="1"/>
  <c r="E399" i="1"/>
  <c r="F399" i="1" s="1"/>
  <c r="D399" i="1"/>
  <c r="G398" i="1"/>
  <c r="F398" i="1"/>
  <c r="G397" i="1"/>
  <c r="F397" i="1"/>
  <c r="G396" i="1"/>
  <c r="F396" i="1"/>
  <c r="G395" i="1"/>
  <c r="F395" i="1"/>
  <c r="G394" i="1"/>
  <c r="F394" i="1"/>
  <c r="G393" i="1"/>
  <c r="F393" i="1"/>
  <c r="G392" i="1"/>
  <c r="F392" i="1"/>
  <c r="G391" i="1"/>
  <c r="F391" i="1"/>
  <c r="G390" i="1"/>
  <c r="F390" i="1"/>
  <c r="G389" i="1"/>
  <c r="F389" i="1"/>
  <c r="G388" i="1"/>
  <c r="F388" i="1"/>
  <c r="G387" i="1"/>
  <c r="F387" i="1"/>
  <c r="G386" i="1"/>
  <c r="F386" i="1"/>
  <c r="G385" i="1"/>
  <c r="F385" i="1"/>
  <c r="G384" i="1"/>
  <c r="F384" i="1"/>
  <c r="G383" i="1"/>
  <c r="F383" i="1"/>
  <c r="D382" i="1"/>
  <c r="F382" i="1" s="1"/>
  <c r="G382" i="1" s="1"/>
  <c r="F381" i="1"/>
  <c r="G381" i="1" s="1"/>
  <c r="F380" i="1"/>
  <c r="G380" i="1" s="1"/>
  <c r="F379" i="1"/>
  <c r="G379" i="1" s="1"/>
  <c r="F378" i="1"/>
  <c r="G378" i="1" s="1"/>
  <c r="F377" i="1"/>
  <c r="G377" i="1" s="1"/>
  <c r="F376" i="1"/>
  <c r="G376" i="1" s="1"/>
  <c r="F375" i="1"/>
  <c r="G375" i="1" s="1"/>
  <c r="E375" i="1"/>
  <c r="E374" i="1"/>
  <c r="F374" i="1" s="1"/>
  <c r="G374" i="1" s="1"/>
  <c r="D374" i="1"/>
  <c r="D373" i="1"/>
  <c r="G367" i="1"/>
  <c r="F367" i="1"/>
  <c r="G366" i="1"/>
  <c r="F366" i="1"/>
  <c r="G365" i="1"/>
  <c r="F365" i="1"/>
  <c r="G364" i="1"/>
  <c r="F364" i="1"/>
  <c r="G363" i="1"/>
  <c r="F363" i="1"/>
  <c r="G362" i="1"/>
  <c r="F362" i="1"/>
  <c r="G361" i="1"/>
  <c r="F361" i="1"/>
  <c r="G360" i="1"/>
  <c r="F360" i="1"/>
  <c r="G359" i="1"/>
  <c r="F359" i="1"/>
  <c r="G358" i="1"/>
  <c r="F358" i="1"/>
  <c r="G357" i="1"/>
  <c r="F357" i="1"/>
  <c r="F356" i="1"/>
  <c r="F355" i="1"/>
  <c r="G355" i="1" s="1"/>
  <c r="F354" i="1"/>
  <c r="G354" i="1" s="1"/>
  <c r="F353" i="1"/>
  <c r="G353" i="1" s="1"/>
  <c r="F352" i="1"/>
  <c r="G352" i="1" s="1"/>
  <c r="F351" i="1"/>
  <c r="D350" i="1"/>
  <c r="G349" i="1"/>
  <c r="E349" i="1"/>
  <c r="F349" i="1" s="1"/>
  <c r="D348" i="1"/>
  <c r="D347" i="1"/>
  <c r="F346" i="1"/>
  <c r="G346" i="1" s="1"/>
  <c r="D345" i="1"/>
  <c r="F344" i="1"/>
  <c r="G344" i="1" s="1"/>
  <c r="E344" i="1"/>
  <c r="E343" i="1"/>
  <c r="F342" i="1"/>
  <c r="G342" i="1" s="1"/>
  <c r="E342" i="1"/>
  <c r="E347" i="1" s="1"/>
  <c r="F347" i="1" s="1"/>
  <c r="G347" i="1" s="1"/>
  <c r="E341" i="1"/>
  <c r="E340" i="1"/>
  <c r="D340" i="1"/>
  <c r="D341" i="1" s="1"/>
  <c r="G317" i="1"/>
  <c r="F317" i="1"/>
  <c r="G316" i="1"/>
  <c r="F316" i="1"/>
  <c r="G315" i="1"/>
  <c r="F315" i="1"/>
  <c r="G314" i="1"/>
  <c r="F314" i="1"/>
  <c r="G313" i="1"/>
  <c r="F313" i="1"/>
  <c r="G312" i="1"/>
  <c r="F312" i="1"/>
  <c r="G310" i="1"/>
  <c r="F310" i="1"/>
  <c r="G309" i="1"/>
  <c r="F309" i="1"/>
  <c r="G308" i="1"/>
  <c r="F308" i="1"/>
  <c r="G307" i="1"/>
  <c r="F307" i="1"/>
  <c r="G306" i="1"/>
  <c r="F306" i="1"/>
  <c r="G304" i="1"/>
  <c r="F304" i="1"/>
  <c r="G303" i="1"/>
  <c r="F303" i="1"/>
  <c r="G302" i="1"/>
  <c r="F302" i="1"/>
  <c r="G301" i="1"/>
  <c r="F301" i="1"/>
  <c r="G300" i="1"/>
  <c r="F300" i="1"/>
  <c r="G299" i="1"/>
  <c r="F299" i="1"/>
  <c r="G298" i="1"/>
  <c r="F298" i="1"/>
  <c r="G297" i="1"/>
  <c r="F297" i="1"/>
  <c r="G296" i="1"/>
  <c r="F296" i="1"/>
  <c r="G295" i="1"/>
  <c r="F295" i="1"/>
  <c r="G294" i="1"/>
  <c r="F294" i="1"/>
  <c r="G293" i="1"/>
  <c r="F293" i="1"/>
  <c r="G292" i="1"/>
  <c r="F292" i="1"/>
  <c r="G291" i="1"/>
  <c r="F291" i="1"/>
  <c r="G290" i="1"/>
  <c r="F290" i="1"/>
  <c r="G289" i="1"/>
  <c r="F289" i="1"/>
  <c r="G288" i="1"/>
  <c r="F288" i="1"/>
  <c r="G287" i="1"/>
  <c r="F287" i="1"/>
  <c r="G286" i="1"/>
  <c r="F286" i="1"/>
  <c r="G285" i="1"/>
  <c r="F285" i="1"/>
  <c r="G284" i="1"/>
  <c r="F284" i="1"/>
  <c r="G283" i="1"/>
  <c r="F283" i="1"/>
  <c r="G282" i="1"/>
  <c r="F282" i="1"/>
  <c r="G281" i="1"/>
  <c r="F281" i="1"/>
  <c r="G280" i="1"/>
  <c r="F280" i="1"/>
  <c r="G279" i="1"/>
  <c r="F279" i="1"/>
  <c r="G278" i="1"/>
  <c r="F278" i="1"/>
  <c r="G277" i="1"/>
  <c r="F277" i="1"/>
  <c r="G276" i="1"/>
  <c r="F276" i="1"/>
  <c r="G275" i="1"/>
  <c r="F275" i="1"/>
  <c r="G274" i="1"/>
  <c r="F274" i="1"/>
  <c r="G273" i="1"/>
  <c r="F273" i="1"/>
  <c r="G272" i="1"/>
  <c r="F272" i="1"/>
  <c r="G271" i="1"/>
  <c r="F271" i="1"/>
  <c r="G270" i="1"/>
  <c r="F270" i="1"/>
  <c r="G269" i="1"/>
  <c r="F269" i="1"/>
  <c r="G268" i="1"/>
  <c r="F268" i="1"/>
  <c r="G267" i="1"/>
  <c r="F267" i="1"/>
  <c r="G266" i="1"/>
  <c r="F266" i="1"/>
  <c r="G265" i="1"/>
  <c r="F265" i="1"/>
  <c r="G264" i="1"/>
  <c r="F264" i="1"/>
  <c r="G263" i="1"/>
  <c r="F263" i="1"/>
  <c r="G262" i="1"/>
  <c r="F262" i="1"/>
  <c r="G261" i="1"/>
  <c r="F261" i="1"/>
  <c r="G260" i="1"/>
  <c r="F260" i="1"/>
  <c r="G259" i="1"/>
  <c r="F259" i="1"/>
  <c r="G258" i="1"/>
  <c r="F258" i="1"/>
  <c r="G257" i="1"/>
  <c r="F257" i="1"/>
  <c r="G256" i="1"/>
  <c r="F256" i="1"/>
  <c r="G255" i="1"/>
  <c r="F255" i="1"/>
  <c r="G254" i="1"/>
  <c r="F254" i="1"/>
  <c r="G253" i="1"/>
  <c r="F253" i="1"/>
  <c r="G252" i="1"/>
  <c r="F252" i="1"/>
  <c r="G251" i="1"/>
  <c r="F251" i="1"/>
  <c r="F249" i="1"/>
  <c r="G249" i="1" s="1"/>
  <c r="F248" i="1"/>
  <c r="G248" i="1" s="1"/>
  <c r="F247" i="1"/>
  <c r="G247" i="1" s="1"/>
  <c r="F246" i="1"/>
  <c r="G246" i="1" s="1"/>
  <c r="F245" i="1"/>
  <c r="G245" i="1" s="1"/>
  <c r="F244" i="1"/>
  <c r="G244" i="1" s="1"/>
  <c r="F243" i="1"/>
  <c r="G243" i="1" s="1"/>
  <c r="G241" i="1"/>
  <c r="F241" i="1"/>
  <c r="G240" i="1"/>
  <c r="F240" i="1"/>
  <c r="G239" i="1"/>
  <c r="F239" i="1"/>
  <c r="G238" i="1"/>
  <c r="F238" i="1"/>
  <c r="G237" i="1"/>
  <c r="F237" i="1"/>
  <c r="G236" i="1"/>
  <c r="F236" i="1"/>
  <c r="G235" i="1"/>
  <c r="F235" i="1"/>
  <c r="G234" i="1"/>
  <c r="F234" i="1"/>
  <c r="G233" i="1"/>
  <c r="F233" i="1"/>
  <c r="G232" i="1"/>
  <c r="F232" i="1"/>
  <c r="G231" i="1"/>
  <c r="F231" i="1"/>
  <c r="G230" i="1"/>
  <c r="F230" i="1"/>
  <c r="G229" i="1"/>
  <c r="F229" i="1"/>
  <c r="G228" i="1"/>
  <c r="F228" i="1"/>
  <c r="G227" i="1"/>
  <c r="F227" i="1"/>
  <c r="G226" i="1"/>
  <c r="F226" i="1"/>
  <c r="G225" i="1"/>
  <c r="F225" i="1"/>
  <c r="G224" i="1"/>
  <c r="F224" i="1"/>
  <c r="G223" i="1"/>
  <c r="F223" i="1"/>
  <c r="G222" i="1"/>
  <c r="F222" i="1"/>
  <c r="G221" i="1"/>
  <c r="F221" i="1"/>
  <c r="G220" i="1"/>
  <c r="F220" i="1"/>
  <c r="G219" i="1"/>
  <c r="F219" i="1"/>
  <c r="G218" i="1"/>
  <c r="F218" i="1"/>
  <c r="G217" i="1"/>
  <c r="F217" i="1"/>
  <c r="G216" i="1"/>
  <c r="F216" i="1"/>
  <c r="G215" i="1"/>
  <c r="F215" i="1"/>
  <c r="G214" i="1"/>
  <c r="F214" i="1"/>
  <c r="G213" i="1"/>
  <c r="F213" i="1"/>
  <c r="G212" i="1"/>
  <c r="F212" i="1"/>
  <c r="G211" i="1"/>
  <c r="E211" i="1"/>
  <c r="F211" i="1" s="1"/>
  <c r="D211" i="1"/>
  <c r="G210" i="1"/>
  <c r="F210" i="1"/>
  <c r="G209" i="1"/>
  <c r="F209" i="1"/>
  <c r="G208" i="1"/>
  <c r="F208" i="1"/>
  <c r="G207" i="1"/>
  <c r="F207" i="1"/>
  <c r="G206" i="1"/>
  <c r="F206" i="1"/>
  <c r="G205" i="1"/>
  <c r="F205" i="1"/>
  <c r="G204" i="1"/>
  <c r="F204" i="1"/>
  <c r="G203" i="1"/>
  <c r="F203" i="1"/>
  <c r="F201" i="1"/>
  <c r="G201" i="1" s="1"/>
  <c r="F200" i="1"/>
  <c r="G200" i="1" s="1"/>
  <c r="D199" i="1"/>
  <c r="E198" i="1"/>
  <c r="F198" i="1" s="1"/>
  <c r="G198" i="1" s="1"/>
  <c r="F197" i="1"/>
  <c r="G197" i="1" s="1"/>
  <c r="F196" i="1"/>
  <c r="G196" i="1" s="1"/>
  <c r="F195" i="1"/>
  <c r="G195" i="1" s="1"/>
  <c r="F193" i="1"/>
  <c r="G193" i="1" s="1"/>
  <c r="F192" i="1"/>
  <c r="G192" i="1" s="1"/>
  <c r="F191" i="1"/>
  <c r="G191" i="1" s="1"/>
  <c r="F190" i="1"/>
  <c r="G190" i="1" s="1"/>
  <c r="F189" i="1"/>
  <c r="G189" i="1" s="1"/>
  <c r="F188" i="1"/>
  <c r="G188" i="1" s="1"/>
  <c r="F187" i="1"/>
  <c r="G187" i="1" s="1"/>
  <c r="F186" i="1"/>
  <c r="G186" i="1" s="1"/>
  <c r="D185" i="1"/>
  <c r="F184" i="1"/>
  <c r="G184" i="1" s="1"/>
  <c r="F183" i="1"/>
  <c r="G183" i="1" s="1"/>
  <c r="F182" i="1"/>
  <c r="G182" i="1" s="1"/>
  <c r="F181" i="1"/>
  <c r="G181" i="1" s="1"/>
  <c r="F180" i="1"/>
  <c r="G180" i="1" s="1"/>
  <c r="F179" i="1"/>
  <c r="G179" i="1" s="1"/>
  <c r="F178" i="1"/>
  <c r="G178" i="1" s="1"/>
  <c r="F177" i="1"/>
  <c r="G177" i="1" s="1"/>
  <c r="F176" i="1"/>
  <c r="G176" i="1" s="1"/>
  <c r="F175" i="1"/>
  <c r="G175" i="1" s="1"/>
  <c r="F174" i="1"/>
  <c r="G174" i="1" s="1"/>
  <c r="F172" i="1"/>
  <c r="G172" i="1" s="1"/>
  <c r="G171" i="1"/>
  <c r="F171" i="1"/>
  <c r="F170" i="1"/>
  <c r="G170" i="1" s="1"/>
  <c r="G169" i="1"/>
  <c r="F169" i="1"/>
  <c r="F168" i="1"/>
  <c r="G168" i="1" s="1"/>
  <c r="F165" i="1"/>
  <c r="G165" i="1" s="1"/>
  <c r="F164" i="1"/>
  <c r="G164" i="1" s="1"/>
  <c r="G163" i="1"/>
  <c r="F163" i="1"/>
  <c r="F162" i="1"/>
  <c r="G162" i="1" s="1"/>
  <c r="G161" i="1"/>
  <c r="F161" i="1"/>
  <c r="F160" i="1"/>
  <c r="G160" i="1" s="1"/>
  <c r="F159" i="1"/>
  <c r="G159" i="1" s="1"/>
  <c r="E159" i="1"/>
  <c r="D159" i="1"/>
  <c r="F157" i="1"/>
  <c r="G157" i="1" s="1"/>
  <c r="F156" i="1"/>
  <c r="G156" i="1" s="1"/>
  <c r="G155" i="1"/>
  <c r="F155" i="1"/>
  <c r="F153" i="1"/>
  <c r="G153" i="1" s="1"/>
  <c r="F152" i="1"/>
  <c r="G152" i="1" s="1"/>
  <c r="F151" i="1"/>
  <c r="G151" i="1" s="1"/>
  <c r="F150" i="1"/>
  <c r="G150" i="1" s="1"/>
  <c r="F149" i="1"/>
  <c r="G149" i="1" s="1"/>
  <c r="G148" i="1"/>
  <c r="F148" i="1"/>
  <c r="F147" i="1"/>
  <c r="G147" i="1" s="1"/>
  <c r="G146" i="1"/>
  <c r="F146" i="1"/>
  <c r="F144" i="1"/>
  <c r="G144" i="1" s="1"/>
  <c r="F143" i="1"/>
  <c r="G143" i="1" s="1"/>
  <c r="F142" i="1"/>
  <c r="G142" i="1" s="1"/>
  <c r="G141" i="1"/>
  <c r="F141" i="1"/>
  <c r="F140" i="1"/>
  <c r="G140" i="1" s="1"/>
  <c r="F138" i="1"/>
  <c r="G138" i="1" s="1"/>
  <c r="F137" i="1"/>
  <c r="G137" i="1" s="1"/>
  <c r="F136" i="1"/>
  <c r="G136" i="1" s="1"/>
  <c r="F135" i="1"/>
  <c r="G135" i="1" s="1"/>
  <c r="G134" i="1"/>
  <c r="F134" i="1"/>
  <c r="F133" i="1"/>
  <c r="G133" i="1" s="1"/>
  <c r="G132" i="1"/>
  <c r="F132" i="1"/>
  <c r="F131" i="1"/>
  <c r="G131" i="1" s="1"/>
  <c r="F130" i="1"/>
  <c r="G130" i="1" s="1"/>
  <c r="G129" i="1"/>
  <c r="F129" i="1"/>
  <c r="F128" i="1"/>
  <c r="G128" i="1" s="1"/>
  <c r="G127" i="1"/>
  <c r="F127" i="1"/>
  <c r="F126" i="1"/>
  <c r="G126" i="1" s="1"/>
  <c r="G125" i="1"/>
  <c r="F125" i="1"/>
  <c r="F124" i="1"/>
  <c r="G124" i="1" s="1"/>
  <c r="E124" i="1"/>
  <c r="D124" i="1"/>
  <c r="F123" i="1"/>
  <c r="G123" i="1" s="1"/>
  <c r="G122" i="1"/>
  <c r="F122" i="1"/>
  <c r="F121" i="1"/>
  <c r="G121" i="1" s="1"/>
  <c r="G120" i="1"/>
  <c r="F120" i="1"/>
  <c r="F119" i="1"/>
  <c r="G119" i="1" s="1"/>
  <c r="G118" i="1"/>
  <c r="F118" i="1"/>
  <c r="F117" i="1"/>
  <c r="G117" i="1" s="1"/>
  <c r="G116" i="1"/>
  <c r="F116" i="1"/>
  <c r="F114" i="1"/>
  <c r="G114" i="1" s="1"/>
  <c r="G113" i="1"/>
  <c r="F113" i="1"/>
  <c r="F112" i="1"/>
  <c r="G112" i="1" s="1"/>
  <c r="G111" i="1"/>
  <c r="F111" i="1"/>
  <c r="F110" i="1"/>
  <c r="G110" i="1" s="1"/>
  <c r="E202" i="1"/>
  <c r="F202" i="1" s="1"/>
  <c r="G202" i="1" s="1"/>
  <c r="G107" i="1"/>
  <c r="F107" i="1"/>
  <c r="F106" i="1"/>
  <c r="G106" i="1" s="1"/>
  <c r="G105" i="1"/>
  <c r="F105" i="1"/>
  <c r="F104" i="1"/>
  <c r="G104" i="1" s="1"/>
  <c r="D103" i="1"/>
  <c r="G102" i="1"/>
  <c r="F102" i="1"/>
  <c r="F101" i="1"/>
  <c r="G101" i="1" s="1"/>
  <c r="G100" i="1"/>
  <c r="F100" i="1"/>
  <c r="F99" i="1"/>
  <c r="G99" i="1" s="1"/>
  <c r="G98" i="1"/>
  <c r="F98" i="1"/>
  <c r="F97" i="1"/>
  <c r="G97" i="1" s="1"/>
  <c r="D96" i="1"/>
  <c r="G95" i="1"/>
  <c r="F95" i="1"/>
  <c r="F94" i="1"/>
  <c r="G94" i="1" s="1"/>
  <c r="G93" i="1"/>
  <c r="F93" i="1"/>
  <c r="F92" i="1"/>
  <c r="G92" i="1" s="1"/>
  <c r="G91" i="1"/>
  <c r="F91" i="1"/>
  <c r="F90" i="1"/>
  <c r="G90" i="1" s="1"/>
  <c r="G89" i="1"/>
  <c r="F89" i="1"/>
  <c r="F88" i="1"/>
  <c r="G88" i="1" s="1"/>
  <c r="G86" i="1"/>
  <c r="F86" i="1"/>
  <c r="F85" i="1"/>
  <c r="G85" i="1" s="1"/>
  <c r="G84" i="1"/>
  <c r="F84" i="1"/>
  <c r="F83" i="1"/>
  <c r="G83" i="1" s="1"/>
  <c r="G82" i="1"/>
  <c r="F82" i="1"/>
  <c r="F80" i="1"/>
  <c r="G80" i="1" s="1"/>
  <c r="G79" i="1"/>
  <c r="F79" i="1"/>
  <c r="F78" i="1"/>
  <c r="G78" i="1" s="1"/>
  <c r="D77" i="1"/>
  <c r="F76" i="1"/>
  <c r="G76" i="1" s="1"/>
  <c r="G75" i="1"/>
  <c r="F75" i="1"/>
  <c r="E200" i="1"/>
  <c r="F74" i="1"/>
  <c r="G74" i="1" s="1"/>
  <c r="E199" i="1"/>
  <c r="F199" i="1" s="1"/>
  <c r="G199" i="1" s="1"/>
  <c r="E73" i="1"/>
  <c r="F73" i="1" s="1"/>
  <c r="G73" i="1" s="1"/>
  <c r="D73" i="1"/>
  <c r="F72" i="1"/>
  <c r="G72" i="1" s="1"/>
  <c r="F71" i="1"/>
  <c r="G71" i="1" s="1"/>
  <c r="D70" i="1"/>
  <c r="G69" i="1"/>
  <c r="F69" i="1"/>
  <c r="F68" i="1"/>
  <c r="G68" i="1" s="1"/>
  <c r="F67" i="1"/>
  <c r="G67" i="1" s="1"/>
  <c r="G66" i="1"/>
  <c r="F66" i="1"/>
  <c r="F65" i="1"/>
  <c r="G65" i="1" s="1"/>
  <c r="G64" i="1"/>
  <c r="F64" i="1"/>
  <c r="F63" i="1"/>
  <c r="G63" i="1" s="1"/>
  <c r="G62" i="1"/>
  <c r="F62" i="1"/>
  <c r="F61" i="1"/>
  <c r="G61" i="1" s="1"/>
  <c r="G60" i="1"/>
  <c r="F60" i="1"/>
  <c r="F59" i="1"/>
  <c r="G59" i="1" s="1"/>
  <c r="G58" i="1"/>
  <c r="F58" i="1"/>
  <c r="F57" i="1"/>
  <c r="G57" i="1" s="1"/>
  <c r="G56" i="1"/>
  <c r="F56" i="1"/>
  <c r="F55" i="1"/>
  <c r="G55" i="1" s="1"/>
  <c r="G54" i="1"/>
  <c r="F54" i="1"/>
  <c r="F53" i="1"/>
  <c r="G53" i="1" s="1"/>
  <c r="E53" i="1"/>
  <c r="D53" i="1"/>
  <c r="F52" i="1"/>
  <c r="G52" i="1" s="1"/>
  <c r="G51" i="1"/>
  <c r="F51" i="1"/>
  <c r="F50" i="1"/>
  <c r="G50" i="1" s="1"/>
  <c r="G49" i="1"/>
  <c r="F49" i="1"/>
  <c r="F48" i="1"/>
  <c r="G48" i="1" s="1"/>
  <c r="G47" i="1"/>
  <c r="F47" i="1"/>
  <c r="F46" i="1"/>
  <c r="G46" i="1" s="1"/>
  <c r="G45" i="1"/>
  <c r="F45" i="1"/>
  <c r="F43" i="1"/>
  <c r="G43" i="1" s="1"/>
  <c r="G42" i="1"/>
  <c r="F42" i="1"/>
  <c r="F41" i="1"/>
  <c r="G41" i="1" s="1"/>
  <c r="G40" i="1"/>
  <c r="F40" i="1"/>
  <c r="F39" i="1"/>
  <c r="G39" i="1" s="1"/>
  <c r="D38" i="1"/>
  <c r="D44" i="1" s="1"/>
  <c r="G37" i="1"/>
  <c r="F37" i="1"/>
  <c r="F36" i="1"/>
  <c r="G36" i="1" s="1"/>
  <c r="G35" i="1"/>
  <c r="F35" i="1"/>
  <c r="F34" i="1"/>
  <c r="G34" i="1" s="1"/>
  <c r="G33" i="1"/>
  <c r="F33" i="1"/>
  <c r="F32" i="1"/>
  <c r="G32" i="1" s="1"/>
  <c r="G31" i="1"/>
  <c r="F31" i="1"/>
  <c r="F30" i="1"/>
  <c r="G30" i="1" s="1"/>
  <c r="E173" i="1"/>
  <c r="G28" i="1"/>
  <c r="F28" i="1"/>
  <c r="F27" i="1"/>
  <c r="G27" i="1" s="1"/>
  <c r="G26" i="1"/>
  <c r="F26" i="1"/>
  <c r="F25" i="1"/>
  <c r="G25" i="1" s="1"/>
  <c r="G24" i="1"/>
  <c r="E23" i="1"/>
  <c r="F23" i="1" s="1"/>
  <c r="G23" i="1" s="1"/>
  <c r="D23" i="1"/>
  <c r="D81" i="1" s="1"/>
  <c r="D87" i="1" l="1"/>
  <c r="D109" i="1"/>
  <c r="E167" i="1"/>
  <c r="F173" i="1"/>
  <c r="G173" i="1" s="1"/>
  <c r="E77" i="1"/>
  <c r="F77" i="1" s="1"/>
  <c r="G77" i="1" s="1"/>
  <c r="D173" i="1"/>
  <c r="D167" i="1" s="1"/>
  <c r="E345" i="1"/>
  <c r="F345" i="1" s="1"/>
  <c r="G345" i="1" s="1"/>
  <c r="F340" i="1"/>
  <c r="G340" i="1" s="1"/>
  <c r="E350" i="1"/>
  <c r="F350" i="1" s="1"/>
  <c r="G350" i="1" s="1"/>
  <c r="F29" i="1"/>
  <c r="G29" i="1" s="1"/>
  <c r="E70" i="1"/>
  <c r="E103" i="1"/>
  <c r="F108" i="1"/>
  <c r="G108" i="1" s="1"/>
  <c r="F194" i="1"/>
  <c r="G194" i="1" s="1"/>
  <c r="E185" i="1"/>
  <c r="F185" i="1" s="1"/>
  <c r="G185" i="1" s="1"/>
  <c r="F341" i="1"/>
  <c r="G341" i="1" s="1"/>
  <c r="E348" i="1"/>
  <c r="F348" i="1" s="1"/>
  <c r="G348" i="1" s="1"/>
  <c r="F343" i="1"/>
  <c r="G343" i="1" s="1"/>
  <c r="E373" i="1"/>
  <c r="F373" i="1" s="1"/>
  <c r="G373" i="1" s="1"/>
  <c r="F103" i="1" l="1"/>
  <c r="G103" i="1" s="1"/>
  <c r="E96" i="1"/>
  <c r="F70" i="1"/>
  <c r="G70" i="1" s="1"/>
  <c r="E44" i="1"/>
  <c r="E242" i="1"/>
  <c r="F167" i="1"/>
  <c r="G167" i="1" s="1"/>
  <c r="E311" i="1"/>
  <c r="D311" i="1"/>
  <c r="D305" i="1" s="1"/>
  <c r="D242" i="1"/>
  <c r="D250" i="1" s="1"/>
  <c r="D139" i="1"/>
  <c r="D145" i="1" s="1"/>
  <c r="D154" i="1" s="1"/>
  <c r="D158" i="1" s="1"/>
  <c r="D115" i="1"/>
  <c r="E38" i="1" l="1"/>
  <c r="F44" i="1"/>
  <c r="G44" i="1" s="1"/>
  <c r="F311" i="1"/>
  <c r="E305" i="1"/>
  <c r="F96" i="1"/>
  <c r="G96" i="1" s="1"/>
  <c r="E250" i="1"/>
  <c r="F250" i="1" s="1"/>
  <c r="F242" i="1"/>
  <c r="F305" i="1" l="1"/>
  <c r="G311" i="1"/>
  <c r="G305" i="1" s="1"/>
  <c r="E81" i="1"/>
  <c r="F38" i="1"/>
  <c r="G38" i="1" s="1"/>
  <c r="E87" i="1" l="1"/>
  <c r="F87" i="1" s="1"/>
  <c r="G87" i="1" s="1"/>
  <c r="F81" i="1"/>
  <c r="G81" i="1" s="1"/>
  <c r="E109" i="1"/>
  <c r="E115" i="1" l="1"/>
  <c r="F109" i="1"/>
  <c r="G109" i="1" s="1"/>
  <c r="F115" i="1" l="1"/>
  <c r="G115" i="1" s="1"/>
  <c r="E145" i="1"/>
  <c r="E139" i="1" l="1"/>
  <c r="F139" i="1" s="1"/>
  <c r="G139" i="1" s="1"/>
  <c r="E154" i="1"/>
  <c r="F145" i="1"/>
  <c r="G145" i="1" s="1"/>
  <c r="E158" i="1" l="1"/>
  <c r="F158" i="1" s="1"/>
  <c r="G158" i="1" s="1"/>
  <c r="F154" i="1"/>
  <c r="G154" i="1" s="1"/>
</calcChain>
</file>

<file path=xl/sharedStrings.xml><?xml version="1.0" encoding="utf-8"?>
<sst xmlns="http://schemas.openxmlformats.org/spreadsheetml/2006/main" count="2486" uniqueCount="704">
  <si>
    <t>Приложение № 20</t>
  </si>
  <si>
    <t>к приказу Минэнерго России</t>
  </si>
  <si>
    <t>от « 25 » апреля 2018 г. № 320</t>
  </si>
  <si>
    <t>Форма 20. Отчет об исполнении финансового плана субъекта электроэнергетики (квартальный)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</si>
  <si>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>Общества с ограниченной ответственностью "Красноярский жилищно-коммунальный комплекс"</t>
    </r>
  </si>
  <si>
    <t xml:space="preserve">                          полное наименование субъекта электроэнергетики</t>
  </si>
  <si>
    <r>
      <t xml:space="preserve">Субъект Российской Федерации: </t>
    </r>
    <r>
      <rPr>
        <u/>
        <sz val="14"/>
        <color theme="1"/>
        <rFont val="Times New Roman"/>
        <family val="1"/>
        <charset val="204"/>
      </rPr>
      <t>Красноярский Край</t>
    </r>
  </si>
  <si>
    <r>
      <t xml:space="preserve">                    Год раскрытия (предоставления) информации: 9</t>
    </r>
    <r>
      <rPr>
        <u/>
        <sz val="14"/>
        <color theme="1"/>
        <rFont val="Times New Roman"/>
        <family val="1"/>
        <charset val="204"/>
      </rPr>
      <t xml:space="preserve"> месяцев 2022 года</t>
    </r>
  </si>
  <si>
    <r>
      <t xml:space="preserve">Утвержденные плановые значения показателей приведены в соответствии с </t>
    </r>
    <r>
      <rPr>
        <u/>
        <sz val="14"/>
        <color theme="1"/>
        <rFont val="Times New Roman"/>
        <family val="1"/>
        <charset val="204"/>
      </rPr>
      <t>Приказом от 09.07.2020 № 08-99 (в ред. от 16.09.2022 № 08-142)</t>
    </r>
  </si>
  <si>
    <t xml:space="preserve">    реквизиты решения органа исполнительной власти, утвердившего инвестиционную программу</t>
  </si>
  <si>
    <t xml:space="preserve"> </t>
  </si>
  <si>
    <t xml:space="preserve">1. Финансово-экономическая модель деятельности субъекта электроэнергетики </t>
  </si>
  <si>
    <t>№ п/п</t>
  </si>
  <si>
    <t>Показатель</t>
  </si>
  <si>
    <t>Ед. изм.</t>
  </si>
  <si>
    <t>Отчетный год N</t>
  </si>
  <si>
    <t>Отклонение от плановых значений по итогам отчетного периода</t>
  </si>
  <si>
    <t>Причины отклонений</t>
  </si>
  <si>
    <t xml:space="preserve">План </t>
  </si>
  <si>
    <t>Факт</t>
  </si>
  <si>
    <t>в ед. измерений</t>
  </si>
  <si>
    <t>в процентах, %</t>
  </si>
  <si>
    <t>6</t>
  </si>
  <si>
    <t>БЮДЖЕТ ДОХОДОВ И РАСХОДОВ</t>
  </si>
  <si>
    <t>I</t>
  </si>
  <si>
    <t>Выручка от реализации товаров (работ, услуг) всего, в том числе*:</t>
  </si>
  <si>
    <t>млн. рублей</t>
  </si>
  <si>
    <t>нд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</si>
  <si>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</si>
  <si>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</si>
  <si>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</si>
  <si>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</si>
  <si>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</si>
  <si>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</si>
  <si>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</si>
  <si>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</si>
  <si>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</si>
  <si>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</si>
  <si>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</si>
  <si>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</si>
  <si>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</si>
  <si>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</si>
  <si>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</si>
  <si>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</si>
  <si>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</si>
  <si>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</si>
  <si>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</si>
  <si>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</si>
  <si>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</si>
  <si>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</si>
  <si>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</si>
  <si>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</si>
  <si>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</si>
  <si>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</si>
  <si>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</si>
  <si>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</si>
  <si>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</si>
  <si>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</si>
  <si>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</si>
  <si>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</si>
  <si>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</si>
  <si>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</si>
  <si>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</si>
  <si>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</si>
  <si>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</si>
  <si>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</si>
  <si>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</si>
  <si>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</si>
  <si>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</si>
  <si>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</si>
  <si>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</si>
  <si>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</si>
  <si>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</si>
  <si>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</si>
  <si>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</si>
  <si>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</si>
  <si>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</si>
  <si>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</si>
  <si>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</si>
  <si>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</si>
  <si>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</si>
  <si>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</si>
  <si>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</si>
  <si>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</si>
  <si>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</si>
  <si>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</si>
  <si>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</si>
  <si>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</si>
  <si>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</si>
  <si>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</si>
  <si>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</si>
  <si>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</si>
  <si>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</si>
  <si>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</si>
  <si>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</si>
  <si>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</si>
  <si>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</si>
  <si>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</si>
  <si>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</si>
  <si>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</si>
  <si>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</si>
  <si>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</si>
  <si>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</si>
  <si>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</si>
  <si>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</si>
  <si>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</si>
  <si>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</si>
  <si>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По факту налог на имущество отражается согласно БУ в целом по предприятию и распределение расходов по видам деятельности производится согласно учетной политики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</si>
  <si>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</si>
  <si>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</si>
  <si>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</si>
  <si>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</si>
  <si>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</si>
  <si>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</si>
  <si>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</si>
  <si>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</si>
  <si>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</si>
  <si>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</si>
  <si>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</si>
  <si>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</si>
  <si>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</si>
  <si>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</si>
  <si>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</si>
  <si>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</si>
  <si>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-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</si>
  <si>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</si>
  <si>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</si>
  <si>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</si>
  <si>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</si>
  <si>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</si>
  <si>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</si>
  <si>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</si>
  <si>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</si>
  <si>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</si>
  <si>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</si>
  <si>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</si>
  <si>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</si>
  <si>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</si>
  <si>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</si>
  <si>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</si>
  <si>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</si>
  <si>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</si>
  <si>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</si>
  <si>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</si>
  <si>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–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</si>
  <si>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</si>
  <si>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</si>
  <si>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</si>
  <si>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</si>
  <si>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</si>
  <si>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</si>
  <si>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</si>
  <si>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</si>
  <si>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</si>
  <si>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</si>
  <si>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</si>
  <si>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</si>
  <si>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</si>
  <si>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</si>
  <si>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</si>
  <si>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</si>
  <si>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</si>
  <si>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</si>
  <si>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</si>
  <si>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</si>
  <si>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</si>
  <si>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</si>
  <si>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</si>
  <si>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</si>
  <si>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</si>
  <si>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</si>
  <si>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</si>
  <si>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</si>
  <si>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</si>
  <si>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</si>
  <si>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</si>
  <si>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</si>
  <si>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</si>
  <si>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</si>
  <si>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</si>
  <si>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</si>
  <si>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</si>
  <si>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</si>
  <si>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</si>
  <si>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</si>
  <si>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</si>
  <si>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</si>
  <si>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</si>
  <si>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</si>
  <si>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</si>
  <si>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</si>
  <si>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</si>
  <si>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</si>
  <si>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</si>
  <si>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</si>
  <si>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</si>
  <si>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</si>
  <si>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</si>
  <si>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</si>
  <si>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</si>
  <si>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</si>
  <si>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</si>
  <si>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</si>
  <si>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</si>
  <si>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</si>
  <si>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</si>
  <si>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</si>
  <si>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</si>
  <si>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</si>
  <si>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</si>
  <si>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</si>
  <si>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</si>
  <si>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</si>
  <si>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</si>
  <si>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</si>
  <si>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</si>
  <si>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</si>
  <si>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</si>
  <si>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</si>
  <si>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</si>
  <si>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</si>
  <si>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</si>
  <si>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</si>
  <si>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</si>
  <si>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</si>
  <si>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</si>
  <si>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</si>
  <si>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</si>
  <si>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</si>
  <si>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</si>
  <si>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</si>
  <si>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</si>
  <si>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</si>
  <si>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</si>
  <si>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</si>
  <si>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</si>
  <si>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</si>
  <si>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(строкаV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</si>
  <si>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</si>
  <si>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</si>
  <si>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</si>
  <si>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</si>
  <si>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</si>
  <si>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</si>
  <si>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</si>
  <si>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</si>
  <si>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</si>
  <si>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</si>
  <si>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</si>
  <si>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</si>
  <si>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</si>
  <si>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</si>
  <si>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</si>
  <si>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</si>
  <si>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</si>
  <si>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</si>
  <si>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</si>
  <si>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</si>
  <si>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</si>
  <si>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</si>
  <si>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</si>
  <si>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</si>
  <si>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</si>
  <si>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</si>
  <si>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</si>
  <si>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</si>
  <si>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</si>
  <si>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</si>
  <si>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</si>
  <si>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</si>
  <si>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</si>
  <si>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</si>
  <si>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</si>
  <si>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</si>
  <si>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</si>
  <si>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</si>
  <si>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</si>
  <si>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</si>
  <si>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</si>
  <si>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</si>
  <si>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</si>
  <si>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</si>
  <si>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</si>
  <si>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</si>
  <si>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</si>
  <si>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</si>
  <si>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</si>
  <si>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</si>
  <si>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</si>
  <si>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</si>
  <si>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</si>
  <si>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</si>
  <si>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</si>
  <si>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</si>
  <si>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</si>
  <si>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</si>
  <si>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</si>
  <si>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</si>
  <si>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</si>
  <si>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</si>
  <si>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</si>
  <si>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</si>
  <si>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</si>
  <si>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</si>
  <si>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</si>
  <si>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</si>
  <si>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</si>
  <si>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</si>
  <si>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</si>
  <si>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</si>
  <si>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</si>
  <si>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</si>
  <si>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</si>
  <si>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</si>
  <si>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</si>
  <si>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</si>
  <si>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</si>
  <si>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</si>
  <si>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</si>
  <si>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</si>
  <si>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</si>
  <si>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</si>
  <si>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</si>
  <si>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</si>
  <si>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</si>
  <si>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</si>
  <si>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</si>
  <si>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</si>
  <si>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</si>
  <si>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</si>
  <si>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</si>
  <si>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</si>
  <si>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</si>
  <si>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</si>
  <si>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</si>
  <si>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</si>
  <si>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</si>
  <si>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</si>
  <si>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</si>
  <si>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</si>
  <si>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</si>
  <si>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</si>
  <si>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</si>
  <si>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</si>
  <si>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</si>
  <si>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</si>
  <si>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</si>
  <si>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</si>
  <si>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</si>
  <si>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</si>
  <si>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</si>
  <si>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</si>
  <si>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</si>
  <si>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</si>
  <si>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</si>
  <si>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</si>
  <si>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</si>
  <si>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</si>
  <si>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</si>
  <si>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</si>
  <si>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</si>
  <si>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</si>
  <si>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</si>
  <si>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</si>
  <si>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</si>
  <si>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</si>
  <si>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</si>
  <si>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</si>
  <si>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</si>
  <si>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</si>
  <si>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</si>
  <si>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</si>
  <si>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</si>
  <si>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</si>
  <si>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</si>
  <si>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</si>
  <si>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</si>
  <si>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</si>
  <si>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</si>
  <si>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</si>
  <si>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</si>
  <si>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X-строка XI) всего, в том числе:</t>
  </si>
  <si>
    <t>XVII</t>
  </si>
  <si>
    <t xml:space="preserve">Сальдо денежных средств по инвестиционным операциям всего (строка XII-строка XIII), всего в том числе 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</si>
  <si>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</si>
  <si>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</si>
  <si>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</si>
  <si>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</si>
  <si>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</si>
  <si>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XIV-строка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</si>
  <si>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</si>
  <si>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</si>
  <si>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</si>
  <si>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</si>
  <si>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</si>
  <si>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</si>
  <si>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</si>
  <si>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XVI+строка XVII+строка XVIII+строка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</si>
  <si>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</si>
  <si>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</si>
  <si>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</si>
  <si>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</si>
  <si>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</si>
  <si>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</si>
  <si>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</si>
  <si>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</si>
  <si>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</si>
  <si>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</si>
  <si>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</si>
  <si>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</si>
  <si>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производство и поставка электрической энергии на оптовом рынке электрической энергиии и мощности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</si>
  <si>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</si>
  <si>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</si>
  <si>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</si>
  <si>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</si>
  <si>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</si>
  <si>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</si>
  <si>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</si>
  <si>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</si>
  <si>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</si>
  <si>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</si>
  <si>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</si>
  <si>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</si>
  <si>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</si>
  <si>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</si>
  <si>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</si>
  <si>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</si>
  <si>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</si>
  <si>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</si>
  <si>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</si>
  <si>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</si>
  <si>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</si>
  <si>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</si>
  <si>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</si>
  <si>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</si>
  <si>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</si>
  <si>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</si>
  <si>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</si>
  <si>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</si>
  <si>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</si>
  <si>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</si>
  <si>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</si>
  <si>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</si>
  <si>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</si>
  <si>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</si>
  <si>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</si>
  <si>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</si>
  <si>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</si>
  <si>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</si>
  <si>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</si>
  <si>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</si>
  <si>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</si>
  <si>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</si>
  <si>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</si>
  <si>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</si>
  <si>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</si>
  <si>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</si>
  <si>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</si>
  <si>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</si>
  <si>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</si>
  <si>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</si>
  <si>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</si>
  <si>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</si>
  <si>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</si>
  <si>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</si>
  <si>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</si>
  <si>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</si>
  <si>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</si>
  <si>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</si>
  <si>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</si>
  <si>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</si>
  <si>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</si>
  <si>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</si>
  <si>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</si>
  <si>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</si>
  <si>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</si>
  <si>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</si>
  <si>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</si>
  <si>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</si>
  <si>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</si>
  <si>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</si>
  <si>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</si>
  <si>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</si>
  <si>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</si>
  <si>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</si>
  <si>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</si>
  <si>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</si>
  <si>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</si>
  <si>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</si>
  <si>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</si>
  <si>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</si>
  <si>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</si>
  <si>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</si>
  <si>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</si>
  <si>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</si>
  <si>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</si>
  <si>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</si>
  <si>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</si>
  <si>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</si>
  <si>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</si>
  <si>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</si>
  <si>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</si>
  <si>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</si>
  <si>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</si>
  <si>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</si>
  <si>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</si>
  <si>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</si>
  <si>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</si>
  <si>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</si>
  <si>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</si>
  <si>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</si>
  <si>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</si>
  <si>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</si>
  <si>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</si>
  <si>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</si>
  <si>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</si>
  <si>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</si>
  <si>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</si>
  <si>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</si>
  <si>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</si>
  <si>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</si>
  <si>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</si>
  <si>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</si>
  <si>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</si>
  <si>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</si>
  <si>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</si>
  <si>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</si>
  <si>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</si>
  <si>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</si>
  <si>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</si>
  <si>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</si>
  <si>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</si>
  <si>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</si>
  <si>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</si>
  <si>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</si>
  <si>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</si>
  <si>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</si>
  <si>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</si>
  <si>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</si>
  <si>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</si>
  <si>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</si>
  <si>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</si>
  <si>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</si>
  <si>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</si>
  <si>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</si>
  <si>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</si>
  <si>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</si>
  <si>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</si>
  <si>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</si>
  <si>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</si>
  <si>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</si>
  <si>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</si>
  <si>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По плану учтены только нормативные потери</t>
  </si>
  <si>
    <t>25.3</t>
  </si>
  <si>
    <t>Заявленная мощность***/фактическая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</si>
  <si>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</si>
  <si>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</si>
  <si>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</si>
  <si>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</si>
  <si>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</si>
  <si>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</si>
  <si>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</si>
  <si>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</si>
  <si>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1.3-строка 2.2.1-строка 2.2.2-строка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</si>
  <si>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</si>
  <si>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</si>
  <si>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</si>
  <si>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</si>
  <si>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</si>
  <si>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</si>
  <si>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</si>
  <si>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</si>
  <si>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</si>
  <si>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</si>
  <si>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</si>
  <si>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</si>
  <si>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</si>
  <si>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</si>
  <si>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</si>
  <si>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</si>
  <si>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</si>
  <si>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</si>
  <si>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</si>
  <si>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</si>
  <si>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</si>
  <si>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</si>
  <si>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</si>
  <si>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</si>
  <si>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</si>
  <si>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</si>
  <si>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</si>
  <si>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</si>
  <si>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</si>
  <si>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</si>
  <si>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</si>
  <si>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</si>
  <si>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</si>
  <si>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чел.</t>
  </si>
  <si>
    <t xml:space="preserve">2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</si>
  <si>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</si>
  <si>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</si>
  <si>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</si>
  <si>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</si>
  <si>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</si>
  <si>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</si>
  <si>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</si>
  <si>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</si>
  <si>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</si>
  <si>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</si>
  <si>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</si>
  <si>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</si>
  <si>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</si>
  <si>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</si>
  <si>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</si>
  <si>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</si>
  <si>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</si>
  <si>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</si>
  <si>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</si>
  <si>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</si>
  <si>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</si>
  <si>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</si>
  <si>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</si>
  <si>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</si>
  <si>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</si>
  <si>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</si>
  <si>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</si>
  <si>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</si>
  <si>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</si>
  <si>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</si>
  <si>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</si>
  <si>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</si>
  <si>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</si>
  <si>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</si>
  <si>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</si>
  <si>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</si>
  <si>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</si>
  <si>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</si>
  <si>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</si>
  <si>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</si>
  <si>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</si>
  <si>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</si>
  <si>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</si>
  <si>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</si>
  <si>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</si>
  <si>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</si>
  <si>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</si>
  <si>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</si>
  <si>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</si>
  <si>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</si>
  <si>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</si>
  <si>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</si>
  <si>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</si>
  <si>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</si>
  <si>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</si>
  <si>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</si>
  <si>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</si>
  <si>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</si>
  <si>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</si>
  <si>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</si>
  <si>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</si>
  <si>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</si>
  <si>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</si>
  <si>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</si>
  <si>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</si>
  <si>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</si>
  <si>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</si>
  <si>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</si>
  <si>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</si>
  <si>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</si>
  <si>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</si>
  <si>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</si>
  <si>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</si>
  <si>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</si>
  <si>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</si>
  <si>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</si>
  <si>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</si>
  <si>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</si>
  <si>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</si>
  <si>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</si>
  <si>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</si>
  <si>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</si>
  <si>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</si>
  <si>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</si>
  <si>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</si>
  <si>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</si>
  <si>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</si>
  <si>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</si>
  <si>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</si>
  <si>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</si>
  <si>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</si>
  <si>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</si>
  <si>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</si>
  <si>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</si>
  <si>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</si>
  <si>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</si>
  <si>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</si>
  <si>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</si>
  <si>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</si>
  <si>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</si>
  <si>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</si>
  <si>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</si>
  <si>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</si>
  <si>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</si>
  <si>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 xml:space="preserve">Отчетный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</si>
</sst>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#,##0.00000"/>
    <numFmt numFmtId="166" formatCode="0.000"/>
    <numFmt numFmtId="167" formatCode="_-* #,##0.00_р_._-;\-* #,##0.0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 CYR"/>
    </font>
    <font>
      <sz val="12"/>
      <name val="Times New Roman CYR"/>
    </font>
    <font>
      <sz val="11"/>
      <name val="Times New Roman"/>
      <family val="1"/>
      <charset val="204"/>
    </font>
    <font>
      <i/>
      <sz val="10"/>
      <name val="Times New Roman CYR"/>
    </font>
    <font>
      <i/>
      <sz val="12"/>
      <name val="Times New Roman CYR"/>
    </font>
    <font>
      <sz val="14"/>
      <name val="Times New Roman CYR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</cellStyleXfs>
  <cellXfs count="171">
    <xf numFmtId="0" fontId="0" fillId="0" borderId="0" xfId="0"/>
    <xf numFmtId="49" fontId="2" fillId="0" borderId="0" xfId="2" applyNumberFormat="1" applyFont="1" applyFill="1" applyAlignment="1">
      <alignment horizontal="center" vertical="center"/>
    </xf>
    <xf numFmtId="0" fontId="1" fillId="0" borderId="0" xfId="2" applyFont="1" applyFill="1" applyAlignment="1">
      <alignment wrapText="1"/>
    </xf>
    <xf numFmtId="0" fontId="2" fillId="0" borderId="0" xfId="2" applyFont="1" applyFill="1" applyAlignment="1">
      <alignment horizontal="center" vertical="center" wrapText="1"/>
    </xf>
    <xf numFmtId="0" fontId="1" fillId="0" borderId="0" xfId="2" applyFont="1" applyFill="1" applyAlignment="1">
      <alignment horizontal="center" vertical="center" wrapText="1"/>
    </xf>
    <xf numFmtId="0" fontId="1" fillId="0" borderId="0" xfId="2" applyFont="1" applyFill="1"/>
    <xf numFmtId="0" fontId="3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wrapText="1"/>
    </xf>
    <xf numFmtId="0" fontId="3" fillId="0" borderId="0" xfId="2" applyFont="1" applyFill="1" applyAlignment="1">
      <alignment vertical="center"/>
    </xf>
    <xf numFmtId="0" fontId="7" fillId="0" borderId="0" xfId="2" applyFont="1" applyFill="1" applyAlignment="1">
      <alignment horizontal="center" vertical="top"/>
    </xf>
    <xf numFmtId="0" fontId="3" fillId="0" borderId="0" xfId="2" applyFont="1" applyFill="1" applyAlignment="1">
      <alignment horizontal="justify" vertical="center"/>
    </xf>
    <xf numFmtId="0" fontId="7" fillId="0" borderId="0" xfId="2" applyFont="1" applyFill="1" applyAlignment="1">
      <alignment vertical="top"/>
    </xf>
    <xf numFmtId="0" fontId="1" fillId="2" borderId="0" xfId="2" applyFont="1" applyFill="1"/>
    <xf numFmtId="0" fontId="11" fillId="0" borderId="0" xfId="2" applyFont="1" applyFill="1"/>
    <xf numFmtId="0" fontId="11" fillId="2" borderId="0" xfId="2" applyFont="1" applyFill="1"/>
    <xf numFmtId="0" fontId="1" fillId="0" borderId="9" xfId="2" applyFont="1" applyFill="1" applyBorder="1" applyAlignment="1">
      <alignment horizontal="center" vertical="center" wrapText="1"/>
    </xf>
    <xf numFmtId="0" fontId="1" fillId="0" borderId="11" xfId="2" applyFont="1" applyFill="1" applyBorder="1" applyAlignment="1">
      <alignment horizontal="center" vertical="center" wrapText="1"/>
    </xf>
    <xf numFmtId="0" fontId="1" fillId="2" borderId="11" xfId="2" applyFont="1" applyFill="1" applyBorder="1" applyAlignment="1">
      <alignment horizontal="center" vertical="center" wrapText="1"/>
    </xf>
    <xf numFmtId="0" fontId="11" fillId="2" borderId="9" xfId="2" applyFont="1" applyFill="1" applyBorder="1" applyAlignment="1">
      <alignment horizontal="center" vertical="center" wrapText="1"/>
    </xf>
    <xf numFmtId="49" fontId="12" fillId="2" borderId="13" xfId="2" applyNumberFormat="1" applyFont="1" applyFill="1" applyBorder="1" applyAlignment="1">
      <alignment horizontal="center" vertical="center"/>
    </xf>
    <xf numFmtId="0" fontId="12" fillId="2" borderId="13" xfId="2" applyFont="1" applyFill="1" applyBorder="1" applyAlignment="1">
      <alignment horizontal="center" vertical="center" wrapText="1"/>
    </xf>
    <xf numFmtId="0" fontId="12" fillId="2" borderId="14" xfId="2" applyFont="1" applyFill="1" applyBorder="1" applyAlignment="1">
      <alignment horizontal="center" vertical="center" wrapText="1"/>
    </xf>
    <xf numFmtId="0" fontId="13" fillId="0" borderId="15" xfId="2" applyFont="1" applyFill="1" applyBorder="1" applyAlignment="1">
      <alignment horizontal="center" vertical="center" wrapText="1"/>
    </xf>
    <xf numFmtId="49" fontId="13" fillId="0" borderId="13" xfId="2" applyNumberFormat="1" applyFont="1" applyFill="1" applyBorder="1" applyAlignment="1">
      <alignment horizontal="center" vertical="center"/>
    </xf>
    <xf numFmtId="49" fontId="13" fillId="2" borderId="13" xfId="2" applyNumberFormat="1" applyFont="1" applyFill="1" applyBorder="1" applyAlignment="1">
      <alignment horizontal="center" vertical="center"/>
    </xf>
    <xf numFmtId="0" fontId="1" fillId="0" borderId="0" xfId="2" applyFont="1" applyFill="1" applyAlignment="1">
      <alignment vertical="center"/>
    </xf>
    <xf numFmtId="0" fontId="1" fillId="2" borderId="0" xfId="2" applyFont="1" applyFill="1" applyAlignment="1">
      <alignment vertical="center"/>
    </xf>
    <xf numFmtId="49" fontId="2" fillId="2" borderId="1" xfId="2" applyNumberFormat="1" applyFont="1" applyFill="1" applyBorder="1" applyAlignment="1">
      <alignment horizontal="center"/>
    </xf>
    <xf numFmtId="0" fontId="1" fillId="2" borderId="2" xfId="2" applyFont="1" applyFill="1" applyBorder="1" applyAlignment="1">
      <alignment wrapText="1"/>
    </xf>
    <xf numFmtId="0" fontId="2" fillId="2" borderId="3" xfId="2" applyFont="1" applyFill="1" applyBorder="1" applyAlignment="1">
      <alignment horizontal="center"/>
    </xf>
    <xf numFmtId="2" fontId="1" fillId="0" borderId="19" xfId="2" applyNumberFormat="1" applyFont="1" applyFill="1" applyBorder="1" applyAlignment="1">
      <alignment horizontal="center"/>
    </xf>
    <xf numFmtId="2" fontId="1" fillId="0" borderId="2" xfId="2" applyNumberFormat="1" applyFont="1" applyFill="1" applyBorder="1" applyAlignment="1">
      <alignment horizontal="center"/>
    </xf>
    <xf numFmtId="2" fontId="1" fillId="2" borderId="2" xfId="2" applyNumberFormat="1" applyFont="1" applyFill="1" applyBorder="1" applyAlignment="1">
      <alignment horizontal="center"/>
    </xf>
    <xf numFmtId="2" fontId="1" fillId="2" borderId="2" xfId="1" applyNumberFormat="1" applyFont="1" applyFill="1" applyBorder="1" applyAlignment="1">
      <alignment horizontal="center"/>
    </xf>
    <xf numFmtId="0" fontId="1" fillId="2" borderId="3" xfId="2" applyFont="1" applyFill="1" applyBorder="1" applyAlignment="1">
      <alignment horizontal="center" wrapText="1"/>
    </xf>
    <xf numFmtId="49" fontId="2" fillId="2" borderId="8" xfId="2" applyNumberFormat="1" applyFont="1" applyFill="1" applyBorder="1" applyAlignment="1">
      <alignment horizontal="center"/>
    </xf>
    <xf numFmtId="0" fontId="1" fillId="2" borderId="9" xfId="2" applyFont="1" applyFill="1" applyBorder="1" applyAlignment="1">
      <alignment horizontal="left"/>
    </xf>
    <xf numFmtId="0" fontId="2" fillId="2" borderId="10" xfId="2" applyFont="1" applyFill="1" applyBorder="1" applyAlignment="1">
      <alignment horizontal="center"/>
    </xf>
    <xf numFmtId="2" fontId="1" fillId="0" borderId="20" xfId="2" applyNumberFormat="1" applyFont="1" applyFill="1" applyBorder="1" applyAlignment="1">
      <alignment horizontal="center"/>
    </xf>
    <xf numFmtId="0" fontId="1" fillId="0" borderId="9" xfId="2" applyFont="1" applyFill="1" applyBorder="1" applyAlignment="1">
      <alignment horizontal="center"/>
    </xf>
    <xf numFmtId="0" fontId="1" fillId="2" borderId="9" xfId="2" applyFont="1" applyFill="1" applyBorder="1" applyAlignment="1">
      <alignment horizontal="center"/>
    </xf>
    <xf numFmtId="2" fontId="1" fillId="2" borderId="9" xfId="1" applyNumberFormat="1" applyFont="1" applyFill="1" applyBorder="1" applyAlignment="1">
      <alignment horizontal="center"/>
    </xf>
    <xf numFmtId="0" fontId="1" fillId="2" borderId="10" xfId="2" applyFont="1" applyFill="1" applyBorder="1" applyAlignment="1">
      <alignment horizontal="center" wrapText="1"/>
    </xf>
    <xf numFmtId="0" fontId="1" fillId="2" borderId="9" xfId="2" applyFont="1" applyFill="1" applyBorder="1" applyAlignment="1">
      <alignment horizontal="left" wrapText="1"/>
    </xf>
    <xf numFmtId="2" fontId="1" fillId="2" borderId="9" xfId="2" applyNumberFormat="1" applyFont="1" applyFill="1" applyBorder="1" applyAlignment="1">
      <alignment horizontal="center"/>
    </xf>
    <xf numFmtId="4" fontId="1" fillId="0" borderId="9" xfId="2" applyNumberFormat="1" applyFont="1" applyFill="1" applyBorder="1" applyAlignment="1">
      <alignment horizontal="center"/>
    </xf>
    <xf numFmtId="165" fontId="1" fillId="0" borderId="0" xfId="2" applyNumberFormat="1" applyFont="1" applyFill="1" applyAlignment="1">
      <alignment vertical="center"/>
    </xf>
    <xf numFmtId="4" fontId="1" fillId="0" borderId="0" xfId="2" applyNumberFormat="1" applyFont="1" applyFill="1"/>
    <xf numFmtId="0" fontId="2" fillId="2" borderId="14" xfId="2" applyFont="1" applyFill="1" applyBorder="1" applyAlignment="1">
      <alignment horizontal="center"/>
    </xf>
    <xf numFmtId="0" fontId="2" fillId="2" borderId="12" xfId="2" applyFont="1" applyFill="1" applyBorder="1" applyAlignment="1">
      <alignment horizontal="center"/>
    </xf>
    <xf numFmtId="2" fontId="1" fillId="0" borderId="9" xfId="2" applyNumberFormat="1" applyFont="1" applyFill="1" applyBorder="1" applyAlignment="1">
      <alignment horizontal="center"/>
    </xf>
    <xf numFmtId="49" fontId="2" fillId="2" borderId="8" xfId="2" applyNumberFormat="1" applyFont="1" applyFill="1" applyBorder="1" applyAlignment="1">
      <alignment horizontal="center" vertical="center"/>
    </xf>
    <xf numFmtId="0" fontId="1" fillId="2" borderId="9" xfId="2" applyFont="1" applyFill="1" applyBorder="1" applyAlignment="1">
      <alignment horizontal="left" vertical="center"/>
    </xf>
    <xf numFmtId="0" fontId="2" fillId="2" borderId="10" xfId="2" applyFont="1" applyFill="1" applyBorder="1" applyAlignment="1">
      <alignment horizontal="center" vertical="center"/>
    </xf>
    <xf numFmtId="2" fontId="1" fillId="0" borderId="20" xfId="2" applyNumberFormat="1" applyFont="1" applyFill="1" applyBorder="1" applyAlignment="1">
      <alignment horizontal="center" vertical="center"/>
    </xf>
    <xf numFmtId="2" fontId="1" fillId="0" borderId="9" xfId="2" applyNumberFormat="1" applyFont="1" applyFill="1" applyBorder="1" applyAlignment="1">
      <alignment horizontal="center" vertical="center"/>
    </xf>
    <xf numFmtId="2" fontId="1" fillId="2" borderId="9" xfId="2" applyNumberFormat="1" applyFont="1" applyFill="1" applyBorder="1" applyAlignment="1">
      <alignment horizontal="center" vertical="center"/>
    </xf>
    <xf numFmtId="0" fontId="2" fillId="2" borderId="10" xfId="2" applyFont="1" applyFill="1" applyBorder="1" applyAlignment="1">
      <alignment horizontal="left" vertical="center" wrapText="1"/>
    </xf>
    <xf numFmtId="164" fontId="1" fillId="0" borderId="20" xfId="2" applyNumberFormat="1" applyFont="1" applyFill="1" applyBorder="1" applyAlignment="1">
      <alignment horizontal="center"/>
    </xf>
    <xf numFmtId="49" fontId="2" fillId="2" borderId="21" xfId="2" applyNumberFormat="1" applyFont="1" applyFill="1" applyBorder="1" applyAlignment="1">
      <alignment horizontal="center"/>
    </xf>
    <xf numFmtId="0" fontId="1" fillId="2" borderId="13" xfId="2" applyFont="1" applyFill="1" applyBorder="1" applyAlignment="1">
      <alignment horizontal="left"/>
    </xf>
    <xf numFmtId="0" fontId="2" fillId="2" borderId="22" xfId="2" applyFont="1" applyFill="1" applyBorder="1" applyAlignment="1">
      <alignment horizontal="center"/>
    </xf>
    <xf numFmtId="2" fontId="1" fillId="0" borderId="23" xfId="2" applyNumberFormat="1" applyFont="1" applyFill="1" applyBorder="1" applyAlignment="1">
      <alignment horizontal="center"/>
    </xf>
    <xf numFmtId="2" fontId="1" fillId="0" borderId="13" xfId="2" applyNumberFormat="1" applyFont="1" applyFill="1" applyBorder="1" applyAlignment="1">
      <alignment horizontal="center"/>
    </xf>
    <xf numFmtId="2" fontId="1" fillId="2" borderId="13" xfId="2" applyNumberFormat="1" applyFont="1" applyFill="1" applyBorder="1" applyAlignment="1">
      <alignment horizontal="center"/>
    </xf>
    <xf numFmtId="0" fontId="1" fillId="2" borderId="2" xfId="2" applyFont="1" applyFill="1" applyBorder="1" applyAlignment="1">
      <alignment horizontal="left" wrapText="1"/>
    </xf>
    <xf numFmtId="49" fontId="2" fillId="2" borderId="24" xfId="2" applyNumberFormat="1" applyFont="1" applyFill="1" applyBorder="1" applyAlignment="1">
      <alignment horizontal="center"/>
    </xf>
    <xf numFmtId="0" fontId="1" fillId="2" borderId="15" xfId="2" applyFont="1" applyFill="1" applyBorder="1" applyAlignment="1">
      <alignment horizontal="left"/>
    </xf>
    <xf numFmtId="2" fontId="1" fillId="0" borderId="25" xfId="2" applyNumberFormat="1" applyFont="1" applyFill="1" applyBorder="1" applyAlignment="1">
      <alignment horizontal="center"/>
    </xf>
    <xf numFmtId="0" fontId="1" fillId="0" borderId="15" xfId="2" applyFont="1" applyFill="1" applyBorder="1" applyAlignment="1">
      <alignment horizontal="center"/>
    </xf>
    <xf numFmtId="2" fontId="1" fillId="2" borderId="15" xfId="2" applyNumberFormat="1" applyFont="1" applyFill="1" applyBorder="1" applyAlignment="1">
      <alignment horizontal="center"/>
    </xf>
    <xf numFmtId="0" fontId="1" fillId="2" borderId="14" xfId="2" applyFont="1" applyFill="1" applyBorder="1" applyAlignment="1">
      <alignment horizontal="center" wrapText="1"/>
    </xf>
    <xf numFmtId="49" fontId="2" fillId="2" borderId="26" xfId="2" applyNumberFormat="1" applyFont="1" applyFill="1" applyBorder="1" applyAlignment="1">
      <alignment horizontal="center"/>
    </xf>
    <xf numFmtId="0" fontId="1" fillId="2" borderId="27" xfId="2" applyFont="1" applyFill="1" applyBorder="1" applyAlignment="1">
      <alignment wrapText="1"/>
    </xf>
    <xf numFmtId="2" fontId="1" fillId="0" borderId="28" xfId="2" applyNumberFormat="1" applyFont="1" applyFill="1" applyBorder="1" applyAlignment="1">
      <alignment horizontal="center"/>
    </xf>
    <xf numFmtId="2" fontId="1" fillId="0" borderId="27" xfId="2" applyNumberFormat="1" applyFont="1" applyFill="1" applyBorder="1" applyAlignment="1">
      <alignment horizontal="center"/>
    </xf>
    <xf numFmtId="2" fontId="1" fillId="2" borderId="27" xfId="2" applyNumberFormat="1" applyFont="1" applyFill="1" applyBorder="1" applyAlignment="1">
      <alignment horizontal="center"/>
    </xf>
    <xf numFmtId="0" fontId="1" fillId="2" borderId="12" xfId="2" applyFont="1" applyFill="1" applyBorder="1" applyAlignment="1">
      <alignment horizontal="center" wrapText="1"/>
    </xf>
    <xf numFmtId="0" fontId="1" fillId="2" borderId="9" xfId="2" applyFont="1" applyFill="1" applyBorder="1" applyAlignment="1">
      <alignment wrapText="1"/>
    </xf>
    <xf numFmtId="0" fontId="1" fillId="0" borderId="13" xfId="2" applyFont="1" applyFill="1" applyBorder="1" applyAlignment="1">
      <alignment horizontal="center"/>
    </xf>
    <xf numFmtId="0" fontId="1" fillId="2" borderId="22" xfId="2" applyFont="1" applyFill="1" applyBorder="1" applyAlignment="1">
      <alignment horizontal="center" wrapText="1"/>
    </xf>
    <xf numFmtId="0" fontId="1" fillId="2" borderId="15" xfId="2" applyFont="1" applyFill="1" applyBorder="1" applyAlignment="1">
      <alignment horizontal="left" wrapText="1"/>
    </xf>
    <xf numFmtId="0" fontId="1" fillId="0" borderId="0" xfId="2" applyFont="1" applyFill="1" applyBorder="1" applyAlignment="1">
      <alignment vertical="center"/>
    </xf>
    <xf numFmtId="2" fontId="1" fillId="0" borderId="0" xfId="2" applyNumberFormat="1" applyFont="1" applyFill="1" applyBorder="1" applyAlignment="1">
      <alignment vertical="center"/>
    </xf>
    <xf numFmtId="0" fontId="1" fillId="2" borderId="13" xfId="2" applyFont="1" applyFill="1" applyBorder="1" applyAlignment="1">
      <alignment wrapText="1"/>
    </xf>
    <xf numFmtId="0" fontId="1" fillId="2" borderId="15" xfId="2" applyFont="1" applyFill="1" applyBorder="1" applyAlignment="1">
      <alignment horizontal="center"/>
    </xf>
    <xf numFmtId="0" fontId="1" fillId="2" borderId="13" xfId="2" applyFont="1" applyFill="1" applyBorder="1" applyAlignment="1">
      <alignment horizontal="center"/>
    </xf>
    <xf numFmtId="0" fontId="1" fillId="0" borderId="29" xfId="2" applyFont="1" applyFill="1" applyBorder="1" applyAlignment="1">
      <alignment horizontal="center"/>
    </xf>
    <xf numFmtId="0" fontId="1" fillId="2" borderId="27" xfId="2" applyFont="1" applyFill="1" applyBorder="1" applyAlignment="1">
      <alignment horizontal="center"/>
    </xf>
    <xf numFmtId="0" fontId="1" fillId="2" borderId="2" xfId="2" applyFont="1" applyFill="1" applyBorder="1" applyAlignment="1">
      <alignment horizontal="center"/>
    </xf>
    <xf numFmtId="0" fontId="15" fillId="0" borderId="0" xfId="2" applyFont="1" applyFill="1"/>
    <xf numFmtId="0" fontId="1" fillId="0" borderId="25" xfId="2" applyFont="1" applyFill="1" applyBorder="1" applyAlignment="1">
      <alignment horizontal="center"/>
    </xf>
    <xf numFmtId="0" fontId="1" fillId="0" borderId="27" xfId="2" applyFont="1" applyFill="1" applyBorder="1" applyAlignment="1">
      <alignment horizontal="center"/>
    </xf>
    <xf numFmtId="166" fontId="16" fillId="0" borderId="20" xfId="2" applyNumberFormat="1" applyFont="1" applyFill="1" applyBorder="1" applyAlignment="1">
      <alignment horizontal="center"/>
    </xf>
    <xf numFmtId="2" fontId="16" fillId="0" borderId="9" xfId="2" applyNumberFormat="1" applyFont="1" applyFill="1" applyBorder="1" applyAlignment="1">
      <alignment horizontal="center"/>
    </xf>
    <xf numFmtId="166" fontId="1" fillId="0" borderId="20" xfId="2" applyNumberFormat="1" applyFont="1" applyFill="1" applyBorder="1" applyAlignment="1">
      <alignment horizontal="center"/>
    </xf>
    <xf numFmtId="0" fontId="2" fillId="2" borderId="22" xfId="2" applyFont="1" applyFill="1" applyBorder="1" applyAlignment="1">
      <alignment horizontal="left" wrapText="1"/>
    </xf>
    <xf numFmtId="2" fontId="1" fillId="0" borderId="0" xfId="2" applyNumberFormat="1" applyFont="1" applyFill="1"/>
    <xf numFmtId="0" fontId="1" fillId="0" borderId="30" xfId="2" applyFont="1" applyFill="1" applyBorder="1" applyAlignment="1">
      <alignment horizontal="center"/>
    </xf>
    <xf numFmtId="0" fontId="1" fillId="2" borderId="10" xfId="2" applyFont="1" applyFill="1" applyBorder="1" applyAlignment="1">
      <alignment horizontal="center"/>
    </xf>
    <xf numFmtId="0" fontId="1" fillId="2" borderId="15" xfId="2" applyFont="1" applyFill="1" applyBorder="1" applyAlignment="1">
      <alignment wrapText="1"/>
    </xf>
    <xf numFmtId="2" fontId="1" fillId="0" borderId="24" xfId="2" applyNumberFormat="1" applyFont="1" applyFill="1" applyBorder="1" applyAlignment="1">
      <alignment horizontal="center"/>
    </xf>
    <xf numFmtId="167" fontId="1" fillId="2" borderId="14" xfId="1" applyNumberFormat="1" applyFont="1" applyFill="1" applyBorder="1" applyAlignment="1">
      <alignment horizontal="center" wrapText="1"/>
    </xf>
    <xf numFmtId="49" fontId="12" fillId="2" borderId="24" xfId="2" applyNumberFormat="1" applyFont="1" applyFill="1" applyBorder="1" applyAlignment="1">
      <alignment horizontal="center"/>
    </xf>
    <xf numFmtId="0" fontId="12" fillId="2" borderId="15" xfId="2" applyFont="1" applyFill="1" applyBorder="1" applyAlignment="1">
      <alignment horizontal="center" wrapText="1"/>
    </xf>
    <xf numFmtId="0" fontId="12" fillId="2" borderId="14" xfId="2" applyFont="1" applyFill="1" applyBorder="1" applyAlignment="1">
      <alignment horizontal="center" wrapText="1"/>
    </xf>
    <xf numFmtId="0" fontId="13" fillId="0" borderId="25" xfId="2" applyFont="1" applyFill="1" applyBorder="1" applyAlignment="1">
      <alignment horizontal="center" wrapText="1"/>
    </xf>
    <xf numFmtId="0" fontId="13" fillId="0" borderId="15" xfId="2" applyFont="1" applyFill="1" applyBorder="1" applyAlignment="1">
      <alignment horizontal="center"/>
    </xf>
    <xf numFmtId="0" fontId="13" fillId="2" borderId="15" xfId="2" applyFont="1" applyFill="1" applyBorder="1" applyAlignment="1">
      <alignment horizontal="center"/>
    </xf>
    <xf numFmtId="0" fontId="12" fillId="2" borderId="15" xfId="2" applyFont="1" applyFill="1" applyBorder="1" applyAlignment="1">
      <alignment horizontal="center"/>
    </xf>
    <xf numFmtId="0" fontId="17" fillId="2" borderId="14" xfId="2" applyFont="1" applyFill="1" applyBorder="1" applyAlignment="1">
      <alignment horizontal="center" wrapText="1"/>
    </xf>
    <xf numFmtId="2" fontId="1" fillId="0" borderId="27" xfId="2" applyNumberFormat="1" applyFont="1" applyFill="1" applyBorder="1" applyAlignment="1">
      <alignment horizontal="center" wrapText="1"/>
    </xf>
    <xf numFmtId="2" fontId="1" fillId="2" borderId="27" xfId="2" applyNumberFormat="1" applyFont="1" applyFill="1" applyBorder="1" applyAlignment="1">
      <alignment horizontal="center" wrapText="1"/>
    </xf>
    <xf numFmtId="167" fontId="1" fillId="2" borderId="10" xfId="2" applyNumberFormat="1" applyFont="1" applyFill="1" applyBorder="1" applyAlignment="1">
      <alignment horizontal="center" wrapText="1"/>
    </xf>
    <xf numFmtId="0" fontId="1" fillId="2" borderId="9" xfId="2" applyFont="1" applyFill="1" applyBorder="1" applyAlignment="1"/>
    <xf numFmtId="2" fontId="1" fillId="2" borderId="9" xfId="2" applyNumberFormat="1" applyFont="1" applyFill="1" applyBorder="1" applyAlignment="1">
      <alignment horizontal="center" wrapText="1"/>
    </xf>
    <xf numFmtId="0" fontId="1" fillId="0" borderId="9" xfId="2" applyNumberFormat="1" applyFont="1" applyFill="1" applyBorder="1" applyAlignment="1">
      <alignment horizontal="center" wrapText="1"/>
    </xf>
    <xf numFmtId="2" fontId="1" fillId="0" borderId="9" xfId="2" applyNumberFormat="1" applyFont="1" applyFill="1" applyBorder="1" applyAlignment="1">
      <alignment horizontal="center" wrapText="1"/>
    </xf>
    <xf numFmtId="0" fontId="18" fillId="0" borderId="0" xfId="3" applyFont="1" applyFill="1" applyAlignment="1">
      <alignment vertical="center" wrapText="1"/>
    </xf>
    <xf numFmtId="0" fontId="3" fillId="0" borderId="0" xfId="2" applyFont="1" applyFill="1" applyAlignment="1">
      <alignment horizontal="justify"/>
    </xf>
    <xf numFmtId="0" fontId="19" fillId="0" borderId="0" xfId="4" applyFont="1" applyFill="1" applyAlignment="1">
      <alignment vertical="center"/>
    </xf>
    <xf numFmtId="0" fontId="1" fillId="0" borderId="9" xfId="2" applyFont="1" applyFill="1" applyBorder="1" applyAlignment="1">
      <alignment horizontal="center" wrapText="1"/>
    </xf>
    <xf numFmtId="0" fontId="1" fillId="2" borderId="13" xfId="2" applyFont="1" applyFill="1" applyBorder="1" applyAlignment="1">
      <alignment horizontal="left" wrapText="1"/>
    </xf>
    <xf numFmtId="2" fontId="1" fillId="2" borderId="13" xfId="2" applyNumberFormat="1" applyFont="1" applyFill="1" applyBorder="1" applyAlignment="1">
      <alignment horizontal="center" wrapText="1"/>
    </xf>
    <xf numFmtId="167" fontId="1" fillId="2" borderId="22" xfId="2" applyNumberFormat="1" applyFont="1" applyFill="1" applyBorder="1" applyAlignment="1">
      <alignment horizontal="center" wrapText="1"/>
    </xf>
    <xf numFmtId="0" fontId="2" fillId="2" borderId="3" xfId="2" applyFont="1" applyFill="1" applyBorder="1" applyAlignment="1">
      <alignment horizontal="center" wrapText="1"/>
    </xf>
    <xf numFmtId="0" fontId="1" fillId="0" borderId="19" xfId="2" applyFont="1" applyFill="1" applyBorder="1" applyAlignment="1">
      <alignment horizontal="center" wrapText="1"/>
    </xf>
    <xf numFmtId="0" fontId="1" fillId="0" borderId="2" xfId="2" applyFont="1" applyFill="1" applyBorder="1" applyAlignment="1">
      <alignment horizontal="center" wrapText="1"/>
    </xf>
    <xf numFmtId="2" fontId="1" fillId="2" borderId="2" xfId="2" applyNumberFormat="1" applyFont="1" applyFill="1" applyBorder="1" applyAlignment="1">
      <alignment horizontal="center" wrapText="1"/>
    </xf>
    <xf numFmtId="0" fontId="1" fillId="0" borderId="23" xfId="2" applyFont="1" applyFill="1" applyBorder="1" applyAlignment="1">
      <alignment horizontal="center"/>
    </xf>
    <xf numFmtId="4" fontId="1" fillId="0" borderId="9" xfId="2" applyNumberFormat="1" applyFont="1" applyFill="1" applyBorder="1" applyAlignment="1">
      <alignment horizontal="center" wrapText="1"/>
    </xf>
    <xf numFmtId="0" fontId="2" fillId="2" borderId="10" xfId="2" applyFont="1" applyFill="1" applyBorder="1" applyAlignment="1">
      <alignment horizontal="center" wrapText="1"/>
    </xf>
    <xf numFmtId="0" fontId="1" fillId="0" borderId="20" xfId="2" applyFont="1" applyFill="1" applyBorder="1" applyAlignment="1">
      <alignment horizontal="center" wrapText="1"/>
    </xf>
    <xf numFmtId="0" fontId="1" fillId="0" borderId="15" xfId="2" applyFont="1" applyFill="1" applyBorder="1" applyAlignment="1">
      <alignment horizontal="center" wrapText="1"/>
    </xf>
    <xf numFmtId="2" fontId="1" fillId="2" borderId="15" xfId="2" applyNumberFormat="1" applyFont="1" applyFill="1" applyBorder="1" applyAlignment="1">
      <alignment horizontal="center" wrapText="1"/>
    </xf>
    <xf numFmtId="49" fontId="2" fillId="0" borderId="23" xfId="2" applyNumberFormat="1" applyFont="1" applyFill="1" applyBorder="1" applyAlignment="1">
      <alignment horizontal="left" vertical="center"/>
    </xf>
    <xf numFmtId="49" fontId="2" fillId="2" borderId="0" xfId="2" applyNumberFormat="1" applyFont="1" applyFill="1" applyAlignment="1">
      <alignment horizontal="center" vertical="center"/>
    </xf>
    <xf numFmtId="0" fontId="1" fillId="2" borderId="0" xfId="2" applyFont="1" applyFill="1" applyAlignment="1">
      <alignment wrapText="1"/>
    </xf>
    <xf numFmtId="0" fontId="2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4" xfId="2" applyFont="1" applyFill="1" applyBorder="1" applyAlignment="1">
      <alignment horizontal="left" wrapText="1"/>
    </xf>
    <xf numFmtId="0" fontId="1" fillId="2" borderId="5" xfId="2" applyFont="1" applyFill="1" applyBorder="1" applyAlignment="1">
      <alignment horizontal="left" wrapText="1"/>
    </xf>
    <xf numFmtId="49" fontId="2" fillId="0" borderId="0" xfId="2" applyNumberFormat="1" applyFont="1" applyFill="1" applyAlignment="1">
      <alignment horizontal="left" vertical="center"/>
    </xf>
    <xf numFmtId="49" fontId="2" fillId="0" borderId="0" xfId="2" applyNumberFormat="1" applyFont="1" applyFill="1" applyAlignment="1">
      <alignment horizontal="left" vertical="center" wrapText="1"/>
    </xf>
    <xf numFmtId="0" fontId="2" fillId="0" borderId="0" xfId="2" applyNumberFormat="1" applyFont="1" applyFill="1" applyAlignment="1">
      <alignment horizontal="left" vertical="top" wrapText="1"/>
    </xf>
    <xf numFmtId="49" fontId="14" fillId="2" borderId="16" xfId="2" applyNumberFormat="1" applyFont="1" applyFill="1" applyBorder="1" applyAlignment="1">
      <alignment horizontal="center" vertical="center"/>
    </xf>
    <xf numFmtId="49" fontId="14" fillId="2" borderId="17" xfId="2" applyNumberFormat="1" applyFont="1" applyFill="1" applyBorder="1" applyAlignment="1">
      <alignment horizontal="center" vertical="center"/>
    </xf>
    <xf numFmtId="49" fontId="14" fillId="2" borderId="18" xfId="2" applyNumberFormat="1" applyFont="1" applyFill="1" applyBorder="1" applyAlignment="1">
      <alignment horizontal="center" vertical="center"/>
    </xf>
    <xf numFmtId="49" fontId="14" fillId="2" borderId="16" xfId="2" applyNumberFormat="1" applyFont="1" applyFill="1" applyBorder="1" applyAlignment="1">
      <alignment horizontal="center"/>
    </xf>
    <xf numFmtId="49" fontId="14" fillId="2" borderId="17" xfId="2" applyNumberFormat="1" applyFont="1" applyFill="1" applyBorder="1" applyAlignment="1">
      <alignment horizontal="center"/>
    </xf>
    <xf numFmtId="49" fontId="14" fillId="2" borderId="18" xfId="2" applyNumberFormat="1" applyFont="1" applyFill="1" applyBorder="1" applyAlignment="1">
      <alignment horizontal="center"/>
    </xf>
    <xf numFmtId="0" fontId="8" fillId="2" borderId="31" xfId="2" applyFont="1" applyFill="1" applyBorder="1" applyAlignment="1">
      <alignment horizontal="center" wrapText="1"/>
    </xf>
    <xf numFmtId="0" fontId="8" fillId="2" borderId="0" xfId="2" applyFont="1" applyFill="1" applyBorder="1" applyAlignment="1">
      <alignment horizontal="center" wrapText="1"/>
    </xf>
    <xf numFmtId="0" fontId="8" fillId="2" borderId="32" xfId="2" applyFont="1" applyFill="1" applyBorder="1" applyAlignment="1">
      <alignment horizontal="center" wrapText="1"/>
    </xf>
    <xf numFmtId="49" fontId="9" fillId="2" borderId="1" xfId="2" applyNumberFormat="1" applyFont="1" applyFill="1" applyBorder="1" applyAlignment="1">
      <alignment horizontal="center" vertical="center" wrapText="1"/>
    </xf>
    <xf numFmtId="49" fontId="9" fillId="2" borderId="8" xfId="2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 wrapText="1"/>
    </xf>
    <xf numFmtId="0" fontId="9" fillId="2" borderId="9" xfId="2" applyFont="1" applyFill="1" applyBorder="1" applyAlignment="1">
      <alignment horizontal="center" vertical="center" wrapText="1"/>
    </xf>
    <xf numFmtId="0" fontId="9" fillId="2" borderId="3" xfId="2" applyFont="1" applyFill="1" applyBorder="1" applyAlignment="1">
      <alignment horizontal="center" vertical="center" wrapText="1"/>
    </xf>
    <xf numFmtId="0" fontId="9" fillId="2" borderId="10" xfId="2" applyFont="1" applyFill="1" applyBorder="1" applyAlignment="1">
      <alignment horizontal="center" vertical="center" wrapText="1"/>
    </xf>
    <xf numFmtId="0" fontId="10" fillId="2" borderId="4" xfId="2" applyFont="1" applyFill="1" applyBorder="1" applyAlignment="1">
      <alignment horizontal="center" vertical="center" wrapText="1"/>
    </xf>
    <xf numFmtId="0" fontId="10" fillId="2" borderId="5" xfId="2" applyFont="1" applyFill="1" applyBorder="1" applyAlignment="1">
      <alignment horizontal="center" vertical="center" wrapText="1"/>
    </xf>
    <xf numFmtId="0" fontId="9" fillId="2" borderId="6" xfId="2" applyFont="1" applyFill="1" applyBorder="1" applyAlignment="1">
      <alignment horizontal="center" vertical="center" wrapText="1"/>
    </xf>
    <xf numFmtId="0" fontId="9" fillId="2" borderId="5" xfId="2" applyFont="1" applyFill="1" applyBorder="1" applyAlignment="1">
      <alignment horizontal="center" vertical="center" wrapText="1"/>
    </xf>
    <xf numFmtId="0" fontId="11" fillId="2" borderId="7" xfId="2" applyFont="1" applyFill="1" applyBorder="1" applyAlignment="1">
      <alignment horizontal="center" vertical="center" wrapText="1"/>
    </xf>
    <xf numFmtId="0" fontId="11" fillId="2" borderId="12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 wrapText="1"/>
    </xf>
    <xf numFmtId="0" fontId="5" fillId="0" borderId="0" xfId="2" applyFont="1" applyFill="1" applyBorder="1" applyAlignment="1">
      <alignment horizontal="center" vertical="center" wrapText="1"/>
    </xf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Alignment="1">
      <alignment horizontal="left" vertical="center" wrapText="1"/>
    </xf>
    <xf numFmtId="0" fontId="8" fillId="0" borderId="0" xfId="2" applyFont="1" applyFill="1" applyAlignment="1">
      <alignment horizontal="center" vertical="center" wrapText="1"/>
    </xf>
  </cellXfs>
  <cellStyles count="5">
    <cellStyle name="Обычный" xfId="0" builtinId="0"/>
    <cellStyle name="Обычный 3 2" xfId="2"/>
    <cellStyle name="Обычный 8" xfId="3"/>
    <cellStyle name="Обычный_Формат МЭ  - (кор  08 09 2010) 2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317500</xdr:colOff>
      <xdr:row>460</xdr:row>
      <xdr:rowOff>186120</xdr:rowOff>
    </xdr:from>
    <xdr:ext cx="4286251" cy="1012031"/>
    <xdr:sp macro="" textlink="">
      <xdr:nvSpPr>
        <xdr:cNvPr id="2" name="TextBox 1"/>
        <xdr:cNvSpPr txBox="1"/>
      </xdr:nvSpPr>
      <xdr:spPr>
        <a:xfrm>
          <a:off x="8802414" y="113873017"/>
          <a:ext cx="4286251" cy="101203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AY561"/>
  <sheetViews>
    <sheetView tabSelected="1" topLeftCell="A448" zoomScale="87" zoomScaleNormal="87" zoomScaleSheetLayoutView="70" workbookViewId="0">
      <selection activeCell="G473" sqref="G473"/>
    </sheetView>
  </sheetViews>
  <sheetFormatPr defaultRowHeight="15.75" x14ac:dyDescent="0.25"/>
  <cols>
    <col min="1" max="1" width="11.140625" style="136" customWidth="1"/>
    <col min="2" max="2" width="92.28515625" style="137" customWidth="1"/>
    <col min="3" max="3" width="12.28515625" style="138" customWidth="1"/>
    <col min="4" max="5" width="11.42578125" style="4" customWidth="1"/>
    <col min="6" max="6" width="11.42578125" style="139" customWidth="1"/>
    <col min="7" max="7" width="11.5703125" style="12" customWidth="1"/>
    <col min="8" max="8" width="34.7109375" style="137" customWidth="1"/>
    <col min="9" max="9" width="65.28515625" style="5" customWidth="1"/>
    <col min="10" max="10" width="13.5703125" style="5" bestFit="1" customWidth="1"/>
    <col min="11" max="12" width="9.140625" style="5"/>
    <col min="13" max="13" width="0" style="5" hidden="1" customWidth="1"/>
    <col min="14" max="51" width="9.140625" style="5"/>
    <col min="52" max="16384" width="9.140625" style="12"/>
  </cols>
  <sheetData>
    <row r="1" spans="1:8" ht="18.75" x14ac:dyDescent="0.25">
      <c r="A1" s="1"/>
      <c r="B1" s="2"/>
      <c r="C1" s="3"/>
      <c r="F1" s="4"/>
      <c r="G1" s="5"/>
      <c r="H1" s="6" t="s">
        <v>0</v>
      </c>
    </row>
    <row r="2" spans="1:8" ht="37.5" x14ac:dyDescent="0.25">
      <c r="A2" s="1"/>
      <c r="B2" s="2"/>
      <c r="C2" s="3"/>
      <c r="F2" s="4"/>
      <c r="G2" s="5"/>
      <c r="H2" s="6" t="s">
        <v>1</v>
      </c>
    </row>
    <row r="3" spans="1:8" ht="37.5" x14ac:dyDescent="0.3">
      <c r="A3" s="1"/>
      <c r="B3" s="2"/>
      <c r="C3" s="3"/>
      <c r="F3" s="4"/>
      <c r="G3" s="5"/>
      <c r="H3" s="7" t="s">
        <v>2</v>
      </c>
    </row>
    <row r="4" spans="1:8" ht="18.75" x14ac:dyDescent="0.25">
      <c r="A4" s="1"/>
      <c r="B4" s="2"/>
      <c r="C4" s="3"/>
      <c r="F4" s="4"/>
      <c r="G4" s="5"/>
      <c r="H4" s="6"/>
    </row>
    <row r="5" spans="1:8" ht="18.75" x14ac:dyDescent="0.25">
      <c r="A5" s="1"/>
      <c r="B5" s="2"/>
      <c r="C5" s="3"/>
      <c r="F5" s="4"/>
      <c r="G5" s="5"/>
      <c r="H5" s="6"/>
    </row>
    <row r="6" spans="1:8" ht="15.75" customHeight="1" x14ac:dyDescent="0.25">
      <c r="A6" s="166" t="s">
        <v>3</v>
      </c>
      <c r="B6" s="166"/>
      <c r="C6" s="166"/>
      <c r="D6" s="166"/>
      <c r="E6" s="166"/>
      <c r="F6" s="166"/>
      <c r="G6" s="166"/>
      <c r="H6" s="166"/>
    </row>
    <row r="7" spans="1:8" ht="15" customHeight="1" x14ac:dyDescent="0.25">
      <c r="A7" s="167"/>
      <c r="B7" s="167"/>
      <c r="C7" s="167"/>
      <c r="D7" s="167"/>
      <c r="E7" s="167"/>
      <c r="F7" s="167"/>
      <c r="G7" s="167"/>
      <c r="H7" s="167"/>
    </row>
    <row r="8" spans="1:8" x14ac:dyDescent="0.25">
      <c r="A8" s="1"/>
      <c r="B8" s="2"/>
      <c r="C8" s="3"/>
      <c r="F8" s="4"/>
      <c r="G8" s="5"/>
      <c r="H8" s="2"/>
    </row>
    <row r="9" spans="1:8" ht="18.75" x14ac:dyDescent="0.25">
      <c r="A9" s="8" t="s">
        <v>4</v>
      </c>
      <c r="B9" s="8"/>
      <c r="C9" s="8"/>
      <c r="F9" s="4"/>
      <c r="G9" s="5"/>
      <c r="H9" s="2"/>
    </row>
    <row r="10" spans="1:8" x14ac:dyDescent="0.25">
      <c r="A10" s="1"/>
      <c r="B10" s="9" t="s">
        <v>5</v>
      </c>
      <c r="C10" s="3"/>
      <c r="F10" s="4"/>
      <c r="G10" s="5"/>
      <c r="H10" s="2"/>
    </row>
    <row r="11" spans="1:8" ht="18.75" x14ac:dyDescent="0.25">
      <c r="A11" s="1"/>
      <c r="B11" s="10" t="s">
        <v>6</v>
      </c>
      <c r="C11" s="3"/>
      <c r="F11" s="4"/>
      <c r="G11" s="5"/>
      <c r="H11" s="2"/>
    </row>
    <row r="12" spans="1:8" ht="18.75" x14ac:dyDescent="0.25">
      <c r="A12" s="168" t="s">
        <v>7</v>
      </c>
      <c r="B12" s="168"/>
      <c r="C12" s="3"/>
      <c r="F12" s="4"/>
      <c r="G12" s="5"/>
      <c r="H12" s="2"/>
    </row>
    <row r="13" spans="1:8" ht="18.75" x14ac:dyDescent="0.25">
      <c r="A13" s="1"/>
      <c r="B13" s="10"/>
      <c r="C13" s="3"/>
      <c r="F13" s="4"/>
      <c r="G13" s="5"/>
      <c r="H13" s="2"/>
    </row>
    <row r="14" spans="1:8" ht="18.75" customHeight="1" x14ac:dyDescent="0.25">
      <c r="A14" s="169" t="s">
        <v>8</v>
      </c>
      <c r="B14" s="169"/>
      <c r="C14" s="169"/>
      <c r="D14" s="169"/>
      <c r="E14" s="169"/>
      <c r="F14" s="169"/>
      <c r="G14" s="169"/>
      <c r="H14" s="169"/>
    </row>
    <row r="15" spans="1:8" x14ac:dyDescent="0.25">
      <c r="A15" s="11"/>
      <c r="B15" s="11"/>
      <c r="C15" s="9" t="s">
        <v>9</v>
      </c>
      <c r="F15" s="4"/>
      <c r="G15" s="5"/>
      <c r="H15" s="2"/>
    </row>
    <row r="16" spans="1:8" x14ac:dyDescent="0.25">
      <c r="A16" s="5"/>
      <c r="B16" s="5"/>
      <c r="C16" s="5"/>
      <c r="D16" s="5"/>
      <c r="E16" s="5"/>
      <c r="F16" s="5"/>
      <c r="G16" s="5"/>
      <c r="H16" s="2"/>
    </row>
    <row r="17" spans="1:51" ht="21" customHeight="1" x14ac:dyDescent="0.25">
      <c r="A17" s="5"/>
      <c r="B17" s="5"/>
      <c r="C17" s="5"/>
      <c r="D17" s="5"/>
      <c r="E17" s="5"/>
      <c r="F17" s="5"/>
      <c r="G17" s="5"/>
      <c r="H17" s="2"/>
      <c r="J17" s="5" t="s">
        <v>10</v>
      </c>
    </row>
    <row r="18" spans="1:51" ht="21" thickBot="1" x14ac:dyDescent="0.3">
      <c r="A18" s="170" t="s">
        <v>11</v>
      </c>
      <c r="B18" s="170"/>
      <c r="C18" s="170"/>
      <c r="D18" s="170"/>
      <c r="E18" s="170"/>
      <c r="F18" s="170"/>
      <c r="G18" s="170"/>
      <c r="H18" s="170"/>
    </row>
    <row r="19" spans="1:51" s="14" customFormat="1" ht="66" customHeight="1" x14ac:dyDescent="0.25">
      <c r="A19" s="154" t="s">
        <v>12</v>
      </c>
      <c r="B19" s="156" t="s">
        <v>13</v>
      </c>
      <c r="C19" s="158" t="s">
        <v>14</v>
      </c>
      <c r="D19" s="160" t="s">
        <v>703</v>
      </c>
      <c r="E19" s="161"/>
      <c r="F19" s="162" t="s">
        <v>16</v>
      </c>
      <c r="G19" s="163"/>
      <c r="H19" s="164" t="s">
        <v>17</v>
      </c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</row>
    <row r="20" spans="1:51" s="14" customFormat="1" ht="48" customHeight="1" x14ac:dyDescent="0.25">
      <c r="A20" s="155"/>
      <c r="B20" s="157"/>
      <c r="C20" s="159"/>
      <c r="D20" s="15" t="s">
        <v>18</v>
      </c>
      <c r="E20" s="16" t="s">
        <v>19</v>
      </c>
      <c r="F20" s="17" t="s">
        <v>20</v>
      </c>
      <c r="G20" s="18" t="s">
        <v>21</v>
      </c>
      <c r="H20" s="165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</row>
    <row r="21" spans="1:51" s="26" customFormat="1" ht="16.5" thickBot="1" x14ac:dyDescent="0.3">
      <c r="A21" s="19">
        <v>1</v>
      </c>
      <c r="B21" s="20">
        <v>2</v>
      </c>
      <c r="C21" s="21">
        <v>3</v>
      </c>
      <c r="D21" s="22">
        <v>4</v>
      </c>
      <c r="E21" s="23">
        <v>5</v>
      </c>
      <c r="F21" s="24" t="s">
        <v>22</v>
      </c>
      <c r="G21" s="20">
        <v>7</v>
      </c>
      <c r="H21" s="20">
        <v>8</v>
      </c>
      <c r="I21" s="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  <c r="AX21" s="25"/>
      <c r="AY21" s="25"/>
    </row>
    <row r="22" spans="1:51" s="26" customFormat="1" ht="19.5" thickBot="1" x14ac:dyDescent="0.3">
      <c r="A22" s="145" t="s">
        <v>23</v>
      </c>
      <c r="B22" s="146"/>
      <c r="C22" s="146"/>
      <c r="D22" s="146"/>
      <c r="E22" s="146"/>
      <c r="F22" s="146"/>
      <c r="G22" s="146"/>
      <c r="H22" s="147"/>
      <c r="I22" s="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</row>
    <row r="23" spans="1:51" s="26" customFormat="1" x14ac:dyDescent="0.25">
      <c r="A23" s="27" t="s">
        <v>24</v>
      </c>
      <c r="B23" s="28" t="s">
        <v>25</v>
      </c>
      <c r="C23" s="29" t="s">
        <v>26</v>
      </c>
      <c r="D23" s="30">
        <f>D29</f>
        <v>198.594484591103</v>
      </c>
      <c r="E23" s="31">
        <f>E29</f>
        <v>109.80519122357586</v>
      </c>
      <c r="F23" s="32">
        <f>E23-D23</f>
        <v>-88.789293367527137</v>
      </c>
      <c r="G23" s="33">
        <f>IFERROR(F23/D23*100,"нд")</f>
        <v>-44.70884151205923</v>
      </c>
      <c r="H23" s="34" t="s">
        <v>27</v>
      </c>
      <c r="I23" s="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  <c r="AX23" s="25"/>
      <c r="AY23" s="25"/>
    </row>
    <row r="24" spans="1:51" s="26" customFormat="1" x14ac:dyDescent="0.25">
      <c r="A24" s="35" t="s">
        <v>28</v>
      </c>
      <c r="B24" s="36" t="s">
        <v>29</v>
      </c>
      <c r="C24" s="37" t="s">
        <v>26</v>
      </c>
      <c r="D24" s="38" t="s">
        <v>27</v>
      </c>
      <c r="E24" s="39" t="s">
        <v>27</v>
      </c>
      <c r="F24" s="40" t="s">
        <v>27</v>
      </c>
      <c r="G24" s="41" t="str">
        <f t="shared" ref="G24:G87" si="0">IFERROR(F24/D24*100,"нд")</f>
        <v>нд</v>
      </c>
      <c r="H24" s="42" t="s">
        <v>27</v>
      </c>
      <c r="I24" s="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</row>
    <row r="25" spans="1:51" s="26" customFormat="1" ht="31.5" x14ac:dyDescent="0.25">
      <c r="A25" s="35" t="s">
        <v>30</v>
      </c>
      <c r="B25" s="43" t="s">
        <v>31</v>
      </c>
      <c r="C25" s="37" t="s">
        <v>26</v>
      </c>
      <c r="D25" s="38" t="s">
        <v>27</v>
      </c>
      <c r="E25" s="39" t="s">
        <v>27</v>
      </c>
      <c r="F25" s="44" t="str">
        <f>IFERROR(E25-D25,"нд")</f>
        <v>нд</v>
      </c>
      <c r="G25" s="41" t="str">
        <f t="shared" si="0"/>
        <v>нд</v>
      </c>
      <c r="H25" s="42" t="s">
        <v>27</v>
      </c>
      <c r="I25" s="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  <c r="AX25" s="25"/>
      <c r="AY25" s="25"/>
    </row>
    <row r="26" spans="1:51" s="26" customFormat="1" ht="31.5" x14ac:dyDescent="0.25">
      <c r="A26" s="35" t="s">
        <v>32</v>
      </c>
      <c r="B26" s="43" t="s">
        <v>33</v>
      </c>
      <c r="C26" s="37" t="s">
        <v>26</v>
      </c>
      <c r="D26" s="38" t="s">
        <v>27</v>
      </c>
      <c r="E26" s="39" t="s">
        <v>27</v>
      </c>
      <c r="F26" s="44" t="str">
        <f t="shared" ref="F26:F89" si="1">IFERROR(E26-D26,"нд")</f>
        <v>нд</v>
      </c>
      <c r="G26" s="41" t="str">
        <f t="shared" si="0"/>
        <v>нд</v>
      </c>
      <c r="H26" s="42" t="s">
        <v>27</v>
      </c>
      <c r="I26" s="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</row>
    <row r="27" spans="1:51" s="26" customFormat="1" ht="31.5" x14ac:dyDescent="0.25">
      <c r="A27" s="35" t="s">
        <v>34</v>
      </c>
      <c r="B27" s="43" t="s">
        <v>35</v>
      </c>
      <c r="C27" s="37" t="s">
        <v>26</v>
      </c>
      <c r="D27" s="38" t="s">
        <v>27</v>
      </c>
      <c r="E27" s="39" t="s">
        <v>27</v>
      </c>
      <c r="F27" s="44" t="str">
        <f t="shared" si="1"/>
        <v>нд</v>
      </c>
      <c r="G27" s="41" t="str">
        <f t="shared" si="0"/>
        <v>нд</v>
      </c>
      <c r="H27" s="42" t="s">
        <v>27</v>
      </c>
      <c r="I27" s="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  <c r="AX27" s="25"/>
      <c r="AY27" s="25"/>
    </row>
    <row r="28" spans="1:51" s="26" customFormat="1" x14ac:dyDescent="0.25">
      <c r="A28" s="35" t="s">
        <v>36</v>
      </c>
      <c r="B28" s="36" t="s">
        <v>37</v>
      </c>
      <c r="C28" s="37" t="s">
        <v>26</v>
      </c>
      <c r="D28" s="38" t="s">
        <v>27</v>
      </c>
      <c r="E28" s="39" t="s">
        <v>27</v>
      </c>
      <c r="F28" s="44" t="str">
        <f t="shared" si="1"/>
        <v>нд</v>
      </c>
      <c r="G28" s="41" t="str">
        <f t="shared" si="0"/>
        <v>нд</v>
      </c>
      <c r="H28" s="42" t="s">
        <v>27</v>
      </c>
      <c r="I28" s="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  <c r="W28" s="25"/>
      <c r="X28" s="25"/>
      <c r="Y28" s="25"/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  <c r="AX28" s="25"/>
      <c r="AY28" s="25"/>
    </row>
    <row r="29" spans="1:51" s="26" customFormat="1" x14ac:dyDescent="0.25">
      <c r="A29" s="35" t="s">
        <v>38</v>
      </c>
      <c r="B29" s="36" t="s">
        <v>39</v>
      </c>
      <c r="C29" s="37" t="s">
        <v>26</v>
      </c>
      <c r="D29" s="38">
        <v>198.594484591103</v>
      </c>
      <c r="E29" s="45">
        <v>109.80519122357586</v>
      </c>
      <c r="F29" s="44">
        <f>IFERROR(E29-D29,"нд")</f>
        <v>-88.789293367527137</v>
      </c>
      <c r="G29" s="41">
        <f t="shared" si="0"/>
        <v>-44.70884151205923</v>
      </c>
      <c r="H29" s="42" t="s">
        <v>27</v>
      </c>
      <c r="I29" s="2"/>
      <c r="J29" s="46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25"/>
      <c r="X29" s="25"/>
      <c r="Y29" s="25"/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  <c r="AX29" s="25"/>
      <c r="AY29" s="25"/>
    </row>
    <row r="30" spans="1:51" s="26" customFormat="1" ht="15.75" customHeight="1" x14ac:dyDescent="0.25">
      <c r="A30" s="35" t="s">
        <v>40</v>
      </c>
      <c r="B30" s="36" t="s">
        <v>41</v>
      </c>
      <c r="C30" s="37" t="s">
        <v>26</v>
      </c>
      <c r="D30" s="38" t="s">
        <v>27</v>
      </c>
      <c r="E30" s="39" t="s">
        <v>27</v>
      </c>
      <c r="F30" s="44" t="str">
        <f t="shared" si="1"/>
        <v>нд</v>
      </c>
      <c r="G30" s="41" t="str">
        <f t="shared" si="0"/>
        <v>нд</v>
      </c>
      <c r="H30" s="42" t="s">
        <v>27</v>
      </c>
      <c r="I30" s="47"/>
      <c r="J30" s="25"/>
      <c r="K30" s="25"/>
      <c r="L30" s="25"/>
      <c r="M30" s="25"/>
      <c r="N30" s="25"/>
      <c r="O30" s="25"/>
      <c r="P30" s="25"/>
      <c r="Q30" s="25"/>
      <c r="R30" s="25"/>
      <c r="S30" s="25"/>
      <c r="T30" s="25"/>
      <c r="U30" s="25"/>
      <c r="V30" s="25"/>
      <c r="W30" s="25"/>
      <c r="X30" s="25"/>
      <c r="Y30" s="25"/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  <c r="AX30" s="25"/>
      <c r="AY30" s="25"/>
    </row>
    <row r="31" spans="1:51" s="26" customFormat="1" x14ac:dyDescent="0.25">
      <c r="A31" s="35" t="s">
        <v>42</v>
      </c>
      <c r="B31" s="36" t="s">
        <v>43</v>
      </c>
      <c r="C31" s="37" t="s">
        <v>26</v>
      </c>
      <c r="D31" s="38" t="s">
        <v>27</v>
      </c>
      <c r="E31" s="39" t="s">
        <v>27</v>
      </c>
      <c r="F31" s="44" t="str">
        <f t="shared" si="1"/>
        <v>нд</v>
      </c>
      <c r="G31" s="41" t="str">
        <f t="shared" si="0"/>
        <v>нд</v>
      </c>
      <c r="H31" s="42" t="s">
        <v>27</v>
      </c>
      <c r="I31" s="5"/>
      <c r="J31" s="25"/>
      <c r="K31" s="25"/>
      <c r="L31" s="25"/>
      <c r="M31" s="25"/>
      <c r="N31" s="25"/>
      <c r="O31" s="25"/>
      <c r="P31" s="25"/>
      <c r="Q31" s="25"/>
      <c r="R31" s="25"/>
      <c r="S31" s="25"/>
      <c r="T31" s="25"/>
      <c r="U31" s="25"/>
      <c r="V31" s="25"/>
      <c r="W31" s="25"/>
      <c r="X31" s="25"/>
      <c r="Y31" s="25"/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  <c r="AX31" s="25"/>
      <c r="AY31" s="25"/>
    </row>
    <row r="32" spans="1:51" s="26" customFormat="1" x14ac:dyDescent="0.25">
      <c r="A32" s="35" t="s">
        <v>44</v>
      </c>
      <c r="B32" s="36" t="s">
        <v>45</v>
      </c>
      <c r="C32" s="37" t="s">
        <v>26</v>
      </c>
      <c r="D32" s="38" t="s">
        <v>27</v>
      </c>
      <c r="E32" s="39" t="s">
        <v>27</v>
      </c>
      <c r="F32" s="44" t="str">
        <f t="shared" si="1"/>
        <v>нд</v>
      </c>
      <c r="G32" s="41" t="str">
        <f t="shared" si="0"/>
        <v>нд</v>
      </c>
      <c r="H32" s="42" t="s">
        <v>27</v>
      </c>
      <c r="I32" s="5"/>
      <c r="J32" s="25"/>
      <c r="K32" s="25"/>
      <c r="L32" s="25"/>
      <c r="M32" s="25"/>
      <c r="N32" s="25"/>
      <c r="O32" s="25"/>
      <c r="P32" s="25"/>
      <c r="Q32" s="25"/>
      <c r="R32" s="25"/>
      <c r="S32" s="25"/>
      <c r="T32" s="25"/>
      <c r="U32" s="25"/>
      <c r="V32" s="25"/>
      <c r="W32" s="25"/>
      <c r="X32" s="25"/>
      <c r="Y32" s="25"/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  <c r="AX32" s="25"/>
      <c r="AY32" s="25"/>
    </row>
    <row r="33" spans="1:51" s="26" customFormat="1" x14ac:dyDescent="0.25">
      <c r="A33" s="35" t="s">
        <v>46</v>
      </c>
      <c r="B33" s="36" t="s">
        <v>47</v>
      </c>
      <c r="C33" s="37" t="s">
        <v>26</v>
      </c>
      <c r="D33" s="38" t="s">
        <v>27</v>
      </c>
      <c r="E33" s="39" t="s">
        <v>27</v>
      </c>
      <c r="F33" s="44" t="str">
        <f t="shared" si="1"/>
        <v>нд</v>
      </c>
      <c r="G33" s="41" t="str">
        <f t="shared" si="0"/>
        <v>нд</v>
      </c>
      <c r="H33" s="42" t="s">
        <v>27</v>
      </c>
      <c r="I33" s="5"/>
      <c r="J33" s="25"/>
      <c r="K33" s="25"/>
      <c r="L33" s="25"/>
      <c r="M33" s="25"/>
      <c r="N33" s="25"/>
      <c r="O33" s="25"/>
      <c r="P33" s="25"/>
      <c r="Q33" s="25"/>
      <c r="R33" s="25"/>
      <c r="S33" s="25"/>
      <c r="T33" s="25"/>
      <c r="U33" s="25"/>
      <c r="V33" s="25"/>
      <c r="W33" s="25"/>
      <c r="X33" s="25"/>
      <c r="Y33" s="25"/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  <c r="AX33" s="25"/>
      <c r="AY33" s="25"/>
    </row>
    <row r="34" spans="1:51" s="26" customFormat="1" ht="31.5" x14ac:dyDescent="0.25">
      <c r="A34" s="35" t="s">
        <v>48</v>
      </c>
      <c r="B34" s="43" t="s">
        <v>49</v>
      </c>
      <c r="C34" s="37" t="s">
        <v>26</v>
      </c>
      <c r="D34" s="38" t="s">
        <v>27</v>
      </c>
      <c r="E34" s="39" t="s">
        <v>27</v>
      </c>
      <c r="F34" s="44" t="str">
        <f t="shared" si="1"/>
        <v>нд</v>
      </c>
      <c r="G34" s="41" t="str">
        <f t="shared" si="0"/>
        <v>нд</v>
      </c>
      <c r="H34" s="42" t="s">
        <v>27</v>
      </c>
      <c r="I34" s="5"/>
      <c r="J34" s="25"/>
      <c r="K34" s="25"/>
      <c r="L34" s="25"/>
      <c r="M34" s="25"/>
      <c r="N34" s="25"/>
      <c r="O34" s="25"/>
      <c r="P34" s="25"/>
      <c r="Q34" s="25"/>
      <c r="R34" s="25"/>
      <c r="S34" s="25"/>
      <c r="T34" s="25"/>
      <c r="U34" s="25"/>
      <c r="V34" s="25"/>
      <c r="W34" s="25"/>
      <c r="X34" s="25"/>
      <c r="Y34" s="25"/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  <c r="AX34" s="25"/>
      <c r="AY34" s="25"/>
    </row>
    <row r="35" spans="1:51" s="26" customFormat="1" x14ac:dyDescent="0.25">
      <c r="A35" s="35" t="s">
        <v>50</v>
      </c>
      <c r="B35" s="36" t="s">
        <v>51</v>
      </c>
      <c r="C35" s="37" t="s">
        <v>26</v>
      </c>
      <c r="D35" s="38" t="s">
        <v>27</v>
      </c>
      <c r="E35" s="39" t="s">
        <v>27</v>
      </c>
      <c r="F35" s="44" t="str">
        <f t="shared" si="1"/>
        <v>нд</v>
      </c>
      <c r="G35" s="41" t="str">
        <f t="shared" si="0"/>
        <v>нд</v>
      </c>
      <c r="H35" s="42" t="s">
        <v>27</v>
      </c>
      <c r="I35" s="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25"/>
      <c r="X35" s="25"/>
      <c r="Y35" s="25"/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  <c r="AX35" s="25"/>
      <c r="AY35" s="25"/>
    </row>
    <row r="36" spans="1:51" s="26" customFormat="1" x14ac:dyDescent="0.25">
      <c r="A36" s="35" t="s">
        <v>52</v>
      </c>
      <c r="B36" s="36" t="s">
        <v>53</v>
      </c>
      <c r="C36" s="37" t="s">
        <v>26</v>
      </c>
      <c r="D36" s="38" t="s">
        <v>27</v>
      </c>
      <c r="E36" s="39" t="s">
        <v>27</v>
      </c>
      <c r="F36" s="44" t="str">
        <f t="shared" si="1"/>
        <v>нд</v>
      </c>
      <c r="G36" s="41" t="str">
        <f t="shared" si="0"/>
        <v>нд</v>
      </c>
      <c r="H36" s="42" t="s">
        <v>27</v>
      </c>
      <c r="I36" s="5"/>
      <c r="J36" s="25"/>
      <c r="K36" s="25"/>
      <c r="L36" s="25"/>
      <c r="M36" s="25"/>
      <c r="N36" s="25"/>
      <c r="O36" s="25"/>
      <c r="P36" s="25"/>
      <c r="Q36" s="25"/>
      <c r="R36" s="25"/>
      <c r="S36" s="25"/>
      <c r="T36" s="25"/>
      <c r="U36" s="25"/>
      <c r="V36" s="25"/>
      <c r="W36" s="25"/>
      <c r="X36" s="25"/>
      <c r="Y36" s="25"/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  <c r="AX36" s="25"/>
      <c r="AY36" s="25"/>
    </row>
    <row r="37" spans="1:51" s="26" customFormat="1" ht="16.5" thickBot="1" x14ac:dyDescent="0.3">
      <c r="A37" s="35" t="s">
        <v>54</v>
      </c>
      <c r="B37" s="36" t="s">
        <v>55</v>
      </c>
      <c r="C37" s="48" t="s">
        <v>26</v>
      </c>
      <c r="D37" s="38" t="s">
        <v>27</v>
      </c>
      <c r="E37" s="39" t="s">
        <v>27</v>
      </c>
      <c r="F37" s="44" t="str">
        <f t="shared" si="1"/>
        <v>нд</v>
      </c>
      <c r="G37" s="41" t="str">
        <f t="shared" si="0"/>
        <v>нд</v>
      </c>
      <c r="H37" s="42" t="s">
        <v>27</v>
      </c>
      <c r="I37" s="5"/>
      <c r="J37" s="25"/>
      <c r="K37" s="25"/>
      <c r="L37" s="25"/>
      <c r="M37" s="25"/>
      <c r="N37" s="25"/>
      <c r="O37" s="25"/>
      <c r="P37" s="25"/>
      <c r="Q37" s="25"/>
      <c r="R37" s="25"/>
      <c r="S37" s="25"/>
      <c r="T37" s="25"/>
      <c r="U37" s="25"/>
      <c r="V37" s="25"/>
      <c r="W37" s="25"/>
      <c r="X37" s="25"/>
      <c r="Y37" s="25"/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  <c r="AX37" s="25"/>
      <c r="AY37" s="25"/>
    </row>
    <row r="38" spans="1:51" s="26" customFormat="1" ht="31.5" x14ac:dyDescent="0.25">
      <c r="A38" s="35" t="s">
        <v>56</v>
      </c>
      <c r="B38" s="28" t="s">
        <v>57</v>
      </c>
      <c r="C38" s="49" t="s">
        <v>26</v>
      </c>
      <c r="D38" s="38">
        <f>D53+D68+D69+D70+D73+D77</f>
        <v>183.88294975941344</v>
      </c>
      <c r="E38" s="50">
        <f>E44</f>
        <v>109.77138396017466</v>
      </c>
      <c r="F38" s="44">
        <f t="shared" si="1"/>
        <v>-74.111565799238775</v>
      </c>
      <c r="G38" s="44">
        <f t="shared" si="0"/>
        <v>-40.303663768829018</v>
      </c>
      <c r="H38" s="42" t="s">
        <v>27</v>
      </c>
      <c r="I38" s="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  <c r="AX38" s="25"/>
      <c r="AY38" s="25"/>
    </row>
    <row r="39" spans="1:51" s="26" customFormat="1" x14ac:dyDescent="0.25">
      <c r="A39" s="35" t="s">
        <v>58</v>
      </c>
      <c r="B39" s="36" t="s">
        <v>29</v>
      </c>
      <c r="C39" s="37" t="s">
        <v>26</v>
      </c>
      <c r="D39" s="38" t="s">
        <v>27</v>
      </c>
      <c r="E39" s="39" t="s">
        <v>27</v>
      </c>
      <c r="F39" s="44" t="str">
        <f t="shared" si="1"/>
        <v>нд</v>
      </c>
      <c r="G39" s="44" t="str">
        <f t="shared" si="0"/>
        <v>нд</v>
      </c>
      <c r="H39" s="42" t="s">
        <v>27</v>
      </c>
      <c r="I39" s="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  <c r="AX39" s="25"/>
      <c r="AY39" s="25"/>
    </row>
    <row r="40" spans="1:51" s="26" customFormat="1" ht="31.5" x14ac:dyDescent="0.25">
      <c r="A40" s="35" t="s">
        <v>59</v>
      </c>
      <c r="B40" s="43" t="s">
        <v>31</v>
      </c>
      <c r="C40" s="37" t="s">
        <v>26</v>
      </c>
      <c r="D40" s="38" t="s">
        <v>27</v>
      </c>
      <c r="E40" s="39" t="s">
        <v>27</v>
      </c>
      <c r="F40" s="44" t="str">
        <f t="shared" si="1"/>
        <v>нд</v>
      </c>
      <c r="G40" s="44" t="str">
        <f t="shared" si="0"/>
        <v>нд</v>
      </c>
      <c r="H40" s="42" t="s">
        <v>27</v>
      </c>
      <c r="I40" s="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  <c r="AX40" s="25"/>
      <c r="AY40" s="25"/>
    </row>
    <row r="41" spans="1:51" s="26" customFormat="1" ht="31.5" x14ac:dyDescent="0.25">
      <c r="A41" s="35" t="s">
        <v>60</v>
      </c>
      <c r="B41" s="43" t="s">
        <v>33</v>
      </c>
      <c r="C41" s="37" t="s">
        <v>26</v>
      </c>
      <c r="D41" s="38" t="s">
        <v>27</v>
      </c>
      <c r="E41" s="39" t="s">
        <v>27</v>
      </c>
      <c r="F41" s="44" t="str">
        <f t="shared" si="1"/>
        <v>нд</v>
      </c>
      <c r="G41" s="44" t="str">
        <f t="shared" si="0"/>
        <v>нд</v>
      </c>
      <c r="H41" s="42" t="s">
        <v>27</v>
      </c>
      <c r="I41" s="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  <c r="AX41" s="25"/>
      <c r="AY41" s="25"/>
    </row>
    <row r="42" spans="1:51" s="26" customFormat="1" ht="31.5" x14ac:dyDescent="0.25">
      <c r="A42" s="35" t="s">
        <v>61</v>
      </c>
      <c r="B42" s="43" t="s">
        <v>35</v>
      </c>
      <c r="C42" s="37" t="s">
        <v>26</v>
      </c>
      <c r="D42" s="38" t="s">
        <v>27</v>
      </c>
      <c r="E42" s="39" t="s">
        <v>27</v>
      </c>
      <c r="F42" s="44" t="str">
        <f t="shared" si="1"/>
        <v>нд</v>
      </c>
      <c r="G42" s="44" t="str">
        <f t="shared" si="0"/>
        <v>нд</v>
      </c>
      <c r="H42" s="42" t="s">
        <v>27</v>
      </c>
      <c r="I42" s="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  <c r="AX42" s="25"/>
      <c r="AY42" s="25"/>
    </row>
    <row r="43" spans="1:51" s="26" customFormat="1" x14ac:dyDescent="0.25">
      <c r="A43" s="35" t="s">
        <v>62</v>
      </c>
      <c r="B43" s="36" t="s">
        <v>37</v>
      </c>
      <c r="C43" s="37" t="s">
        <v>26</v>
      </c>
      <c r="D43" s="38" t="s">
        <v>27</v>
      </c>
      <c r="E43" s="39" t="s">
        <v>27</v>
      </c>
      <c r="F43" s="44" t="str">
        <f t="shared" si="1"/>
        <v>нд</v>
      </c>
      <c r="G43" s="44" t="str">
        <f t="shared" si="0"/>
        <v>нд</v>
      </c>
      <c r="H43" s="42" t="s">
        <v>27</v>
      </c>
      <c r="I43" s="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  <c r="AX43" s="25"/>
      <c r="AY43" s="25"/>
    </row>
    <row r="44" spans="1:51" s="26" customFormat="1" x14ac:dyDescent="0.25">
      <c r="A44" s="35" t="s">
        <v>63</v>
      </c>
      <c r="B44" s="36" t="s">
        <v>39</v>
      </c>
      <c r="C44" s="37" t="s">
        <v>26</v>
      </c>
      <c r="D44" s="38">
        <f>D38</f>
        <v>183.88294975941344</v>
      </c>
      <c r="E44" s="50">
        <f>E53+E68+E69+E70+E73+E77</f>
        <v>109.77138396017466</v>
      </c>
      <c r="F44" s="44">
        <f t="shared" si="1"/>
        <v>-74.111565799238775</v>
      </c>
      <c r="G44" s="44">
        <f t="shared" si="0"/>
        <v>-40.303663768829018</v>
      </c>
      <c r="H44" s="42" t="s">
        <v>27</v>
      </c>
      <c r="I44" s="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  <c r="AX44" s="25"/>
      <c r="AY44" s="25"/>
    </row>
    <row r="45" spans="1:51" s="26" customFormat="1" x14ac:dyDescent="0.25">
      <c r="A45" s="35" t="s">
        <v>64</v>
      </c>
      <c r="B45" s="36" t="s">
        <v>41</v>
      </c>
      <c r="C45" s="37" t="s">
        <v>26</v>
      </c>
      <c r="D45" s="38" t="s">
        <v>27</v>
      </c>
      <c r="E45" s="39" t="s">
        <v>27</v>
      </c>
      <c r="F45" s="44" t="str">
        <f t="shared" si="1"/>
        <v>нд</v>
      </c>
      <c r="G45" s="44" t="str">
        <f t="shared" si="0"/>
        <v>нд</v>
      </c>
      <c r="H45" s="42" t="s">
        <v>27</v>
      </c>
      <c r="I45" s="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  <c r="AX45" s="25"/>
      <c r="AY45" s="25"/>
    </row>
    <row r="46" spans="1:51" s="26" customFormat="1" x14ac:dyDescent="0.25">
      <c r="A46" s="35" t="s">
        <v>65</v>
      </c>
      <c r="B46" s="36" t="s">
        <v>43</v>
      </c>
      <c r="C46" s="37" t="s">
        <v>26</v>
      </c>
      <c r="D46" s="38" t="s">
        <v>27</v>
      </c>
      <c r="E46" s="39" t="s">
        <v>27</v>
      </c>
      <c r="F46" s="44" t="str">
        <f t="shared" si="1"/>
        <v>нд</v>
      </c>
      <c r="G46" s="44" t="str">
        <f t="shared" si="0"/>
        <v>нд</v>
      </c>
      <c r="H46" s="42" t="s">
        <v>27</v>
      </c>
      <c r="I46" s="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AX46" s="25"/>
      <c r="AY46" s="25"/>
    </row>
    <row r="47" spans="1:51" s="26" customFormat="1" x14ac:dyDescent="0.25">
      <c r="A47" s="35" t="s">
        <v>66</v>
      </c>
      <c r="B47" s="36" t="s">
        <v>45</v>
      </c>
      <c r="C47" s="37" t="s">
        <v>26</v>
      </c>
      <c r="D47" s="38" t="s">
        <v>27</v>
      </c>
      <c r="E47" s="39" t="s">
        <v>27</v>
      </c>
      <c r="F47" s="44" t="str">
        <f t="shared" si="1"/>
        <v>нд</v>
      </c>
      <c r="G47" s="44" t="str">
        <f t="shared" si="0"/>
        <v>нд</v>
      </c>
      <c r="H47" s="42" t="s">
        <v>27</v>
      </c>
      <c r="I47" s="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AX47" s="25"/>
      <c r="AY47" s="25"/>
    </row>
    <row r="48" spans="1:51" s="26" customFormat="1" ht="15.75" customHeight="1" x14ac:dyDescent="0.25">
      <c r="A48" s="35" t="s">
        <v>67</v>
      </c>
      <c r="B48" s="36" t="s">
        <v>47</v>
      </c>
      <c r="C48" s="37" t="s">
        <v>26</v>
      </c>
      <c r="D48" s="38" t="s">
        <v>27</v>
      </c>
      <c r="E48" s="39" t="s">
        <v>27</v>
      </c>
      <c r="F48" s="44" t="str">
        <f t="shared" si="1"/>
        <v>нд</v>
      </c>
      <c r="G48" s="44" t="str">
        <f t="shared" si="0"/>
        <v>нд</v>
      </c>
      <c r="H48" s="42" t="s">
        <v>27</v>
      </c>
      <c r="I48" s="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  <c r="AX48" s="25"/>
      <c r="AY48" s="25"/>
    </row>
    <row r="49" spans="1:51" s="26" customFormat="1" ht="31.5" x14ac:dyDescent="0.25">
      <c r="A49" s="35" t="s">
        <v>68</v>
      </c>
      <c r="B49" s="43" t="s">
        <v>49</v>
      </c>
      <c r="C49" s="37" t="s">
        <v>26</v>
      </c>
      <c r="D49" s="38" t="s">
        <v>27</v>
      </c>
      <c r="E49" s="39" t="s">
        <v>27</v>
      </c>
      <c r="F49" s="44" t="str">
        <f t="shared" si="1"/>
        <v>нд</v>
      </c>
      <c r="G49" s="44" t="str">
        <f t="shared" si="0"/>
        <v>нд</v>
      </c>
      <c r="H49" s="42" t="s">
        <v>27</v>
      </c>
      <c r="I49" s="5"/>
      <c r="J49" s="25"/>
      <c r="K49" s="25"/>
      <c r="L49" s="25"/>
      <c r="M49" s="25"/>
      <c r="N49" s="25"/>
      <c r="O49" s="25"/>
      <c r="P49" s="25"/>
      <c r="Q49" s="25"/>
      <c r="R49" s="25"/>
      <c r="S49" s="25"/>
      <c r="T49" s="25"/>
      <c r="U49" s="25"/>
      <c r="V49" s="25"/>
      <c r="W49" s="25"/>
      <c r="X49" s="25"/>
      <c r="Y49" s="25"/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  <c r="AX49" s="25"/>
      <c r="AY49" s="25"/>
    </row>
    <row r="50" spans="1:51" s="26" customFormat="1" x14ac:dyDescent="0.25">
      <c r="A50" s="35" t="s">
        <v>69</v>
      </c>
      <c r="B50" s="43" t="s">
        <v>51</v>
      </c>
      <c r="C50" s="37" t="s">
        <v>26</v>
      </c>
      <c r="D50" s="38" t="s">
        <v>27</v>
      </c>
      <c r="E50" s="39" t="s">
        <v>27</v>
      </c>
      <c r="F50" s="44" t="str">
        <f t="shared" si="1"/>
        <v>нд</v>
      </c>
      <c r="G50" s="44" t="str">
        <f t="shared" si="0"/>
        <v>нд</v>
      </c>
      <c r="H50" s="42" t="s">
        <v>27</v>
      </c>
      <c r="I50" s="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  <c r="AX50" s="25"/>
      <c r="AY50" s="25"/>
    </row>
    <row r="51" spans="1:51" s="26" customFormat="1" x14ac:dyDescent="0.25">
      <c r="A51" s="35" t="s">
        <v>70</v>
      </c>
      <c r="B51" s="43" t="s">
        <v>53</v>
      </c>
      <c r="C51" s="37" t="s">
        <v>26</v>
      </c>
      <c r="D51" s="38" t="s">
        <v>27</v>
      </c>
      <c r="E51" s="39" t="s">
        <v>27</v>
      </c>
      <c r="F51" s="44" t="str">
        <f t="shared" si="1"/>
        <v>нд</v>
      </c>
      <c r="G51" s="44" t="str">
        <f t="shared" si="0"/>
        <v>нд</v>
      </c>
      <c r="H51" s="42" t="s">
        <v>27</v>
      </c>
      <c r="I51" s="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  <c r="AX51" s="25"/>
      <c r="AY51" s="25"/>
    </row>
    <row r="52" spans="1:51" s="26" customFormat="1" x14ac:dyDescent="0.25">
      <c r="A52" s="35" t="s">
        <v>71</v>
      </c>
      <c r="B52" s="36" t="s">
        <v>55</v>
      </c>
      <c r="C52" s="37" t="s">
        <v>26</v>
      </c>
      <c r="D52" s="38" t="s">
        <v>27</v>
      </c>
      <c r="E52" s="39" t="s">
        <v>27</v>
      </c>
      <c r="F52" s="44" t="str">
        <f t="shared" si="1"/>
        <v>нд</v>
      </c>
      <c r="G52" s="44" t="str">
        <f t="shared" si="0"/>
        <v>нд</v>
      </c>
      <c r="H52" s="42" t="s">
        <v>27</v>
      </c>
      <c r="I52" s="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  <c r="AX52" s="25"/>
      <c r="AY52" s="25"/>
    </row>
    <row r="53" spans="1:51" s="26" customFormat="1" x14ac:dyDescent="0.25">
      <c r="A53" s="35" t="s">
        <v>72</v>
      </c>
      <c r="B53" s="43" t="s">
        <v>73</v>
      </c>
      <c r="C53" s="37" t="s">
        <v>26</v>
      </c>
      <c r="D53" s="38">
        <f>D60</f>
        <v>7.26394174442457</v>
      </c>
      <c r="E53" s="50">
        <f>E60</f>
        <v>3.28427077</v>
      </c>
      <c r="F53" s="44">
        <f>IFERROR(E53-D53,"нд")</f>
        <v>-3.97967097442457</v>
      </c>
      <c r="G53" s="44">
        <f t="shared" si="0"/>
        <v>-54.786658737718561</v>
      </c>
      <c r="H53" s="42" t="s">
        <v>27</v>
      </c>
      <c r="I53" s="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  <c r="AX53" s="25"/>
      <c r="AY53" s="25"/>
    </row>
    <row r="54" spans="1:51" s="26" customFormat="1" x14ac:dyDescent="0.25">
      <c r="A54" s="35" t="s">
        <v>59</v>
      </c>
      <c r="B54" s="43" t="s">
        <v>74</v>
      </c>
      <c r="C54" s="37" t="s">
        <v>26</v>
      </c>
      <c r="D54" s="38" t="s">
        <v>27</v>
      </c>
      <c r="E54" s="39" t="s">
        <v>27</v>
      </c>
      <c r="F54" s="44" t="str">
        <f t="shared" si="1"/>
        <v>нд</v>
      </c>
      <c r="G54" s="44" t="str">
        <f t="shared" si="0"/>
        <v>нд</v>
      </c>
      <c r="H54" s="42" t="s">
        <v>27</v>
      </c>
      <c r="I54" s="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  <c r="AX54" s="25"/>
      <c r="AY54" s="25"/>
    </row>
    <row r="55" spans="1:51" s="26" customFormat="1" x14ac:dyDescent="0.25">
      <c r="A55" s="35" t="s">
        <v>60</v>
      </c>
      <c r="B55" s="36" t="s">
        <v>75</v>
      </c>
      <c r="C55" s="37" t="s">
        <v>26</v>
      </c>
      <c r="D55" s="38" t="s">
        <v>27</v>
      </c>
      <c r="E55" s="39" t="s">
        <v>27</v>
      </c>
      <c r="F55" s="44" t="str">
        <f t="shared" si="1"/>
        <v>нд</v>
      </c>
      <c r="G55" s="44" t="str">
        <f t="shared" si="0"/>
        <v>нд</v>
      </c>
      <c r="H55" s="42" t="s">
        <v>27</v>
      </c>
      <c r="I55" s="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  <c r="AX55" s="25"/>
      <c r="AY55" s="25"/>
    </row>
    <row r="56" spans="1:51" s="26" customFormat="1" x14ac:dyDescent="0.25">
      <c r="A56" s="35" t="s">
        <v>76</v>
      </c>
      <c r="B56" s="43" t="s">
        <v>77</v>
      </c>
      <c r="C56" s="37" t="s">
        <v>26</v>
      </c>
      <c r="D56" s="38" t="s">
        <v>27</v>
      </c>
      <c r="E56" s="39" t="s">
        <v>27</v>
      </c>
      <c r="F56" s="44" t="str">
        <f t="shared" si="1"/>
        <v>нд</v>
      </c>
      <c r="G56" s="44" t="str">
        <f t="shared" si="0"/>
        <v>нд</v>
      </c>
      <c r="H56" s="42" t="s">
        <v>27</v>
      </c>
      <c r="I56" s="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  <c r="AX56" s="25"/>
      <c r="AY56" s="25"/>
    </row>
    <row r="57" spans="1:51" s="26" customFormat="1" x14ac:dyDescent="0.25">
      <c r="A57" s="35" t="s">
        <v>78</v>
      </c>
      <c r="B57" s="43" t="s">
        <v>79</v>
      </c>
      <c r="C57" s="37" t="s">
        <v>26</v>
      </c>
      <c r="D57" s="38" t="s">
        <v>27</v>
      </c>
      <c r="E57" s="39" t="s">
        <v>27</v>
      </c>
      <c r="F57" s="44" t="str">
        <f t="shared" si="1"/>
        <v>нд</v>
      </c>
      <c r="G57" s="44" t="str">
        <f t="shared" si="0"/>
        <v>нд</v>
      </c>
      <c r="H57" s="42" t="s">
        <v>27</v>
      </c>
      <c r="I57" s="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  <c r="AX57" s="25"/>
      <c r="AY57" s="25"/>
    </row>
    <row r="58" spans="1:51" s="26" customFormat="1" x14ac:dyDescent="0.25">
      <c r="A58" s="35" t="s">
        <v>80</v>
      </c>
      <c r="B58" s="43" t="s">
        <v>81</v>
      </c>
      <c r="C58" s="37" t="s">
        <v>26</v>
      </c>
      <c r="D58" s="38" t="s">
        <v>27</v>
      </c>
      <c r="E58" s="39" t="s">
        <v>27</v>
      </c>
      <c r="F58" s="44" t="str">
        <f t="shared" si="1"/>
        <v>нд</v>
      </c>
      <c r="G58" s="44" t="str">
        <f t="shared" si="0"/>
        <v>нд</v>
      </c>
      <c r="H58" s="42" t="s">
        <v>27</v>
      </c>
      <c r="I58" s="5"/>
      <c r="J58" s="25"/>
      <c r="K58" s="25"/>
      <c r="L58" s="25"/>
      <c r="M58" s="25"/>
      <c r="N58" s="25"/>
      <c r="O58" s="25"/>
      <c r="P58" s="25"/>
      <c r="Q58" s="25"/>
      <c r="R58" s="25"/>
      <c r="S58" s="25"/>
      <c r="T58" s="25"/>
      <c r="U58" s="25"/>
      <c r="V58" s="25"/>
      <c r="W58" s="25"/>
      <c r="X58" s="25"/>
      <c r="Y58" s="25"/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  <c r="AX58" s="25"/>
      <c r="AY58" s="25"/>
    </row>
    <row r="59" spans="1:51" s="26" customFormat="1" ht="15.75" customHeight="1" x14ac:dyDescent="0.25">
      <c r="A59" s="35" t="s">
        <v>82</v>
      </c>
      <c r="B59" s="43" t="s">
        <v>83</v>
      </c>
      <c r="C59" s="37" t="s">
        <v>26</v>
      </c>
      <c r="D59" s="38" t="s">
        <v>27</v>
      </c>
      <c r="E59" s="39" t="s">
        <v>27</v>
      </c>
      <c r="F59" s="44" t="str">
        <f t="shared" si="1"/>
        <v>нд</v>
      </c>
      <c r="G59" s="44" t="str">
        <f t="shared" si="0"/>
        <v>нд</v>
      </c>
      <c r="H59" s="42" t="s">
        <v>27</v>
      </c>
      <c r="I59" s="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  <c r="AX59" s="25"/>
      <c r="AY59" s="25"/>
    </row>
    <row r="60" spans="1:51" s="26" customFormat="1" x14ac:dyDescent="0.25">
      <c r="A60" s="35" t="s">
        <v>61</v>
      </c>
      <c r="B60" s="36" t="s">
        <v>84</v>
      </c>
      <c r="C60" s="37" t="s">
        <v>26</v>
      </c>
      <c r="D60" s="38">
        <v>7.26394174442457</v>
      </c>
      <c r="E60" s="50">
        <v>3.28427077</v>
      </c>
      <c r="F60" s="44">
        <f t="shared" si="1"/>
        <v>-3.97967097442457</v>
      </c>
      <c r="G60" s="44">
        <f>IFERROR(F60/D60*100,"нд")</f>
        <v>-54.786658737718561</v>
      </c>
      <c r="H60" s="42" t="s">
        <v>27</v>
      </c>
      <c r="I60" s="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25"/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  <c r="AX60" s="25"/>
      <c r="AY60" s="25"/>
    </row>
    <row r="61" spans="1:51" s="26" customFormat="1" x14ac:dyDescent="0.25">
      <c r="A61" s="35" t="s">
        <v>85</v>
      </c>
      <c r="B61" s="36" t="s">
        <v>86</v>
      </c>
      <c r="C61" s="37" t="s">
        <v>26</v>
      </c>
      <c r="D61" s="38" t="s">
        <v>27</v>
      </c>
      <c r="E61" s="39" t="s">
        <v>27</v>
      </c>
      <c r="F61" s="44" t="str">
        <f t="shared" si="1"/>
        <v>нд</v>
      </c>
      <c r="G61" s="44" t="str">
        <f t="shared" si="0"/>
        <v>нд</v>
      </c>
      <c r="H61" s="42" t="s">
        <v>27</v>
      </c>
      <c r="I61" s="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  <c r="AX61" s="25"/>
      <c r="AY61" s="25"/>
    </row>
    <row r="62" spans="1:51" s="26" customFormat="1" x14ac:dyDescent="0.25">
      <c r="A62" s="35" t="s">
        <v>87</v>
      </c>
      <c r="B62" s="43" t="s">
        <v>88</v>
      </c>
      <c r="C62" s="37" t="s">
        <v>26</v>
      </c>
      <c r="D62" s="38" t="s">
        <v>27</v>
      </c>
      <c r="E62" s="39" t="s">
        <v>27</v>
      </c>
      <c r="F62" s="44" t="str">
        <f t="shared" si="1"/>
        <v>нд</v>
      </c>
      <c r="G62" s="44" t="str">
        <f t="shared" si="0"/>
        <v>нд</v>
      </c>
      <c r="H62" s="42" t="s">
        <v>27</v>
      </c>
      <c r="I62" s="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  <c r="AX62" s="25"/>
      <c r="AY62" s="25"/>
    </row>
    <row r="63" spans="1:51" s="26" customFormat="1" ht="31.5" x14ac:dyDescent="0.25">
      <c r="A63" s="35" t="s">
        <v>89</v>
      </c>
      <c r="B63" s="43" t="s">
        <v>90</v>
      </c>
      <c r="C63" s="37" t="s">
        <v>26</v>
      </c>
      <c r="D63" s="38" t="s">
        <v>27</v>
      </c>
      <c r="E63" s="39" t="s">
        <v>27</v>
      </c>
      <c r="F63" s="44" t="str">
        <f t="shared" si="1"/>
        <v>нд</v>
      </c>
      <c r="G63" s="44" t="str">
        <f t="shared" si="0"/>
        <v>нд</v>
      </c>
      <c r="H63" s="42" t="s">
        <v>27</v>
      </c>
      <c r="I63" s="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  <c r="AX63" s="25"/>
      <c r="AY63" s="25"/>
    </row>
    <row r="64" spans="1:51" s="26" customFormat="1" ht="31.5" x14ac:dyDescent="0.25">
      <c r="A64" s="35" t="s">
        <v>91</v>
      </c>
      <c r="B64" s="43" t="s">
        <v>92</v>
      </c>
      <c r="C64" s="37" t="s">
        <v>26</v>
      </c>
      <c r="D64" s="38" t="s">
        <v>27</v>
      </c>
      <c r="E64" s="39" t="s">
        <v>27</v>
      </c>
      <c r="F64" s="44" t="str">
        <f t="shared" si="1"/>
        <v>нд</v>
      </c>
      <c r="G64" s="44" t="str">
        <f t="shared" si="0"/>
        <v>нд</v>
      </c>
      <c r="H64" s="42" t="s">
        <v>27</v>
      </c>
      <c r="I64" s="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  <c r="AX64" s="25"/>
      <c r="AY64" s="25"/>
    </row>
    <row r="65" spans="1:51" s="26" customFormat="1" x14ac:dyDescent="0.25">
      <c r="A65" s="35" t="s">
        <v>93</v>
      </c>
      <c r="B65" s="36" t="s">
        <v>94</v>
      </c>
      <c r="C65" s="37" t="s">
        <v>26</v>
      </c>
      <c r="D65" s="38" t="s">
        <v>27</v>
      </c>
      <c r="E65" s="39" t="s">
        <v>27</v>
      </c>
      <c r="F65" s="44" t="str">
        <f t="shared" si="1"/>
        <v>нд</v>
      </c>
      <c r="G65" s="44" t="str">
        <f t="shared" si="0"/>
        <v>нд</v>
      </c>
      <c r="H65" s="42" t="s">
        <v>27</v>
      </c>
      <c r="I65" s="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  <c r="AX65" s="25"/>
      <c r="AY65" s="25"/>
    </row>
    <row r="66" spans="1:51" s="26" customFormat="1" x14ac:dyDescent="0.25">
      <c r="A66" s="35" t="s">
        <v>95</v>
      </c>
      <c r="B66" s="36" t="s">
        <v>96</v>
      </c>
      <c r="C66" s="37" t="s">
        <v>26</v>
      </c>
      <c r="D66" s="38" t="s">
        <v>27</v>
      </c>
      <c r="E66" s="39" t="s">
        <v>27</v>
      </c>
      <c r="F66" s="44" t="str">
        <f t="shared" si="1"/>
        <v>нд</v>
      </c>
      <c r="G66" s="44" t="str">
        <f t="shared" si="0"/>
        <v>нд</v>
      </c>
      <c r="H66" s="42" t="s">
        <v>27</v>
      </c>
      <c r="I66" s="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  <c r="AX66" s="25"/>
      <c r="AY66" s="25"/>
    </row>
    <row r="67" spans="1:51" s="26" customFormat="1" x14ac:dyDescent="0.25">
      <c r="A67" s="35" t="s">
        <v>97</v>
      </c>
      <c r="B67" s="36" t="s">
        <v>98</v>
      </c>
      <c r="C67" s="37" t="s">
        <v>26</v>
      </c>
      <c r="D67" s="38" t="s">
        <v>27</v>
      </c>
      <c r="E67" s="45" t="s">
        <v>27</v>
      </c>
      <c r="F67" s="44" t="str">
        <f t="shared" si="1"/>
        <v>нд</v>
      </c>
      <c r="G67" s="44" t="str">
        <f t="shared" si="0"/>
        <v>нд</v>
      </c>
      <c r="H67" s="42" t="s">
        <v>27</v>
      </c>
      <c r="I67" s="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  <c r="AX67" s="25"/>
      <c r="AY67" s="25"/>
    </row>
    <row r="68" spans="1:51" s="26" customFormat="1" x14ac:dyDescent="0.25">
      <c r="A68" s="35" t="s">
        <v>99</v>
      </c>
      <c r="B68" s="43" t="s">
        <v>100</v>
      </c>
      <c r="C68" s="37" t="s">
        <v>26</v>
      </c>
      <c r="D68" s="38">
        <v>70.4431528202945</v>
      </c>
      <c r="E68" s="50">
        <v>46.16642825594171</v>
      </c>
      <c r="F68" s="44">
        <f t="shared" si="1"/>
        <v>-24.27672456435279</v>
      </c>
      <c r="G68" s="44">
        <f t="shared" si="0"/>
        <v>-34.462859188435878</v>
      </c>
      <c r="H68" s="42" t="s">
        <v>27</v>
      </c>
      <c r="I68" s="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  <c r="AX68" s="25"/>
      <c r="AY68" s="25"/>
    </row>
    <row r="69" spans="1:51" s="26" customFormat="1" x14ac:dyDescent="0.25">
      <c r="A69" s="35" t="s">
        <v>101</v>
      </c>
      <c r="B69" s="43" t="s">
        <v>102</v>
      </c>
      <c r="C69" s="37" t="s">
        <v>26</v>
      </c>
      <c r="D69" s="38">
        <v>8.2642100000000003</v>
      </c>
      <c r="E69" s="50">
        <v>10.441179683963782</v>
      </c>
      <c r="F69" s="44">
        <f t="shared" si="1"/>
        <v>2.1769696839637813</v>
      </c>
      <c r="G69" s="44">
        <f t="shared" si="0"/>
        <v>26.342138981993212</v>
      </c>
      <c r="H69" s="42" t="s">
        <v>27</v>
      </c>
      <c r="I69" s="5"/>
      <c r="J69" s="25"/>
      <c r="K69" s="25"/>
      <c r="L69" s="25"/>
      <c r="M69" s="25"/>
      <c r="N69" s="25"/>
      <c r="O69" s="25"/>
      <c r="P69" s="25"/>
      <c r="Q69" s="25"/>
      <c r="R69" s="25"/>
      <c r="S69" s="25"/>
      <c r="T69" s="25"/>
      <c r="U69" s="25"/>
      <c r="V69" s="25"/>
      <c r="W69" s="25"/>
      <c r="X69" s="25"/>
      <c r="Y69" s="25"/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  <c r="AX69" s="25"/>
      <c r="AY69" s="25"/>
    </row>
    <row r="70" spans="1:51" s="26" customFormat="1" x14ac:dyDescent="0.25">
      <c r="A70" s="35" t="s">
        <v>103</v>
      </c>
      <c r="B70" s="43" t="s">
        <v>104</v>
      </c>
      <c r="C70" s="37" t="s">
        <v>26</v>
      </c>
      <c r="D70" s="38">
        <f>D71+D72</f>
        <v>1.58039</v>
      </c>
      <c r="E70" s="50">
        <f>E71+E72</f>
        <v>1.4626125471993181</v>
      </c>
      <c r="F70" s="44">
        <f t="shared" si="1"/>
        <v>-0.11777745280068186</v>
      </c>
      <c r="G70" s="44">
        <f t="shared" si="0"/>
        <v>-7.4524296408280151</v>
      </c>
      <c r="H70" s="42" t="s">
        <v>27</v>
      </c>
      <c r="I70" s="5"/>
      <c r="J70" s="25"/>
      <c r="K70" s="25"/>
      <c r="L70" s="25"/>
      <c r="M70" s="25"/>
      <c r="N70" s="25"/>
      <c r="O70" s="25"/>
      <c r="P70" s="25"/>
      <c r="Q70" s="25"/>
      <c r="R70" s="25"/>
      <c r="S70" s="25"/>
      <c r="T70" s="25"/>
      <c r="U70" s="25"/>
      <c r="V70" s="25"/>
      <c r="W70" s="25"/>
      <c r="X70" s="25"/>
      <c r="Y70" s="25"/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  <c r="AX70" s="25"/>
      <c r="AY70" s="25"/>
    </row>
    <row r="71" spans="1:51" s="26" customFormat="1" ht="63.75" x14ac:dyDescent="0.25">
      <c r="A71" s="51" t="s">
        <v>105</v>
      </c>
      <c r="B71" s="52" t="s">
        <v>106</v>
      </c>
      <c r="C71" s="53" t="s">
        <v>26</v>
      </c>
      <c r="D71" s="54">
        <v>1.50915</v>
      </c>
      <c r="E71" s="55">
        <v>1.3883203113904292</v>
      </c>
      <c r="F71" s="56">
        <f t="shared" si="1"/>
        <v>-0.12082968860957077</v>
      </c>
      <c r="G71" s="56">
        <f t="shared" si="0"/>
        <v>-8.0064730881337685</v>
      </c>
      <c r="H71" s="57" t="s">
        <v>107</v>
      </c>
      <c r="I71" s="5"/>
      <c r="J71" s="25"/>
      <c r="K71" s="25"/>
      <c r="L71" s="25"/>
      <c r="M71" s="25"/>
      <c r="N71" s="25"/>
      <c r="O71" s="25"/>
      <c r="P71" s="25"/>
      <c r="Q71" s="25"/>
      <c r="R71" s="25"/>
      <c r="S71" s="25"/>
      <c r="T71" s="25"/>
      <c r="U71" s="25"/>
      <c r="V71" s="25"/>
      <c r="W71" s="25"/>
      <c r="X71" s="25"/>
      <c r="Y71" s="25"/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  <c r="AX71" s="25"/>
      <c r="AY71" s="25"/>
    </row>
    <row r="72" spans="1:51" s="26" customFormat="1" x14ac:dyDescent="0.25">
      <c r="A72" s="35" t="s">
        <v>108</v>
      </c>
      <c r="B72" s="36" t="s">
        <v>109</v>
      </c>
      <c r="C72" s="37" t="s">
        <v>26</v>
      </c>
      <c r="D72" s="58">
        <v>7.1239999999999998E-2</v>
      </c>
      <c r="E72" s="50">
        <v>7.4292235808888829E-2</v>
      </c>
      <c r="F72" s="44">
        <f t="shared" si="1"/>
        <v>3.0522358088888313E-3</v>
      </c>
      <c r="G72" s="44">
        <f>IFERROR(F72/D72*100,"нд")</f>
        <v>4.2844410568344067</v>
      </c>
      <c r="H72" s="42" t="s">
        <v>27</v>
      </c>
      <c r="I72" s="5"/>
      <c r="J72" s="25"/>
      <c r="K72" s="25"/>
      <c r="L72" s="25"/>
      <c r="M72" s="25"/>
      <c r="N72" s="25"/>
      <c r="O72" s="25"/>
      <c r="P72" s="25"/>
      <c r="Q72" s="25"/>
      <c r="R72" s="25"/>
      <c r="S72" s="25"/>
      <c r="T72" s="25"/>
      <c r="U72" s="25"/>
      <c r="V72" s="25"/>
      <c r="W72" s="25"/>
      <c r="X72" s="25"/>
      <c r="Y72" s="25"/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  <c r="AX72" s="25"/>
      <c r="AY72" s="25"/>
    </row>
    <row r="73" spans="1:51" s="26" customFormat="1" x14ac:dyDescent="0.25">
      <c r="A73" s="35" t="s">
        <v>110</v>
      </c>
      <c r="B73" s="43" t="s">
        <v>111</v>
      </c>
      <c r="C73" s="37" t="s">
        <v>26</v>
      </c>
      <c r="D73" s="38">
        <f>D74+D75+D76</f>
        <v>44.076733089578056</v>
      </c>
      <c r="E73" s="50">
        <f>E74+E75+E76</f>
        <v>19.815762243069852</v>
      </c>
      <c r="F73" s="44">
        <f t="shared" si="1"/>
        <v>-24.260970846508204</v>
      </c>
      <c r="G73" s="44">
        <f t="shared" si="0"/>
        <v>-55.042579487917429</v>
      </c>
      <c r="H73" s="42" t="s">
        <v>27</v>
      </c>
      <c r="I73" s="5"/>
      <c r="J73" s="25"/>
      <c r="K73" s="25"/>
      <c r="L73" s="25"/>
      <c r="M73" s="25"/>
      <c r="N73" s="25"/>
      <c r="O73" s="25"/>
      <c r="P73" s="25"/>
      <c r="Q73" s="25"/>
      <c r="R73" s="25"/>
      <c r="S73" s="25"/>
      <c r="T73" s="25"/>
      <c r="U73" s="25"/>
      <c r="V73" s="25"/>
      <c r="W73" s="25"/>
      <c r="X73" s="25"/>
      <c r="Y73" s="25"/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  <c r="AX73" s="25"/>
      <c r="AY73" s="25"/>
    </row>
    <row r="74" spans="1:51" s="26" customFormat="1" x14ac:dyDescent="0.25">
      <c r="A74" s="35" t="s">
        <v>112</v>
      </c>
      <c r="B74" s="36" t="s">
        <v>113</v>
      </c>
      <c r="C74" s="37" t="s">
        <v>26</v>
      </c>
      <c r="D74" s="38">
        <v>43.597753089578056</v>
      </c>
      <c r="E74" s="50">
        <v>4.6724087306771542</v>
      </c>
      <c r="F74" s="44">
        <f t="shared" si="1"/>
        <v>-38.925344358900901</v>
      </c>
      <c r="G74" s="44">
        <f t="shared" si="0"/>
        <v>-89.282913912840883</v>
      </c>
      <c r="H74" s="42" t="s">
        <v>27</v>
      </c>
      <c r="I74" s="5"/>
      <c r="J74" s="25"/>
      <c r="K74" s="25"/>
      <c r="L74" s="25"/>
      <c r="M74" s="25"/>
      <c r="N74" s="25"/>
      <c r="O74" s="25"/>
      <c r="P74" s="25"/>
      <c r="Q74" s="25"/>
      <c r="R74" s="25"/>
      <c r="S74" s="25"/>
      <c r="T74" s="25"/>
      <c r="U74" s="25"/>
      <c r="V74" s="25"/>
      <c r="W74" s="25"/>
      <c r="X74" s="25"/>
      <c r="Y74" s="25"/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  <c r="AX74" s="25"/>
      <c r="AY74" s="25"/>
    </row>
    <row r="75" spans="1:51" s="26" customFormat="1" x14ac:dyDescent="0.25">
      <c r="A75" s="35" t="s">
        <v>114</v>
      </c>
      <c r="B75" s="36" t="s">
        <v>115</v>
      </c>
      <c r="C75" s="37" t="s">
        <v>26</v>
      </c>
      <c r="D75" s="38">
        <v>0.18704000000000001</v>
      </c>
      <c r="E75" s="50">
        <v>14.909853662392695</v>
      </c>
      <c r="F75" s="44">
        <f t="shared" si="1"/>
        <v>14.722813662392696</v>
      </c>
      <c r="G75" s="44">
        <f t="shared" si="0"/>
        <v>7871.4786475581132</v>
      </c>
      <c r="H75" s="42" t="s">
        <v>27</v>
      </c>
      <c r="I75" s="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25"/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  <c r="AX75" s="25"/>
      <c r="AY75" s="25"/>
    </row>
    <row r="76" spans="1:51" s="26" customFormat="1" ht="16.5" thickBot="1" x14ac:dyDescent="0.3">
      <c r="A76" s="59" t="s">
        <v>116</v>
      </c>
      <c r="B76" s="60" t="s">
        <v>117</v>
      </c>
      <c r="C76" s="61" t="s">
        <v>26</v>
      </c>
      <c r="D76" s="62">
        <v>0.29193999999999998</v>
      </c>
      <c r="E76" s="63">
        <v>0.23349985000000001</v>
      </c>
      <c r="F76" s="64">
        <f>IFERROR(E76-D76,"нд")</f>
        <v>-5.8440149999999969E-2</v>
      </c>
      <c r="G76" s="64">
        <f>IFERROR(F76/D76*100,"нд")</f>
        <v>-20.017863259573875</v>
      </c>
      <c r="H76" s="42" t="s">
        <v>27</v>
      </c>
      <c r="I76" s="5"/>
      <c r="J76" s="25"/>
      <c r="K76" s="25"/>
      <c r="L76" s="25"/>
      <c r="M76" s="25"/>
      <c r="N76" s="25"/>
      <c r="O76" s="25"/>
      <c r="P76" s="25"/>
      <c r="Q76" s="25"/>
      <c r="R76" s="25"/>
      <c r="S76" s="25"/>
      <c r="T76" s="25"/>
      <c r="U76" s="25"/>
      <c r="V76" s="25"/>
      <c r="W76" s="25"/>
      <c r="X76" s="25"/>
      <c r="Y76" s="25"/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  <c r="AX76" s="25"/>
      <c r="AY76" s="25"/>
    </row>
    <row r="77" spans="1:51" s="26" customFormat="1" x14ac:dyDescent="0.25">
      <c r="A77" s="27" t="s">
        <v>118</v>
      </c>
      <c r="B77" s="65" t="s">
        <v>119</v>
      </c>
      <c r="C77" s="29" t="s">
        <v>26</v>
      </c>
      <c r="D77" s="30">
        <f>D78</f>
        <v>52.254522105116301</v>
      </c>
      <c r="E77" s="31">
        <f>E78</f>
        <v>28.601130459999997</v>
      </c>
      <c r="F77" s="32">
        <f t="shared" si="1"/>
        <v>-23.653391645116304</v>
      </c>
      <c r="G77" s="32">
        <f t="shared" si="0"/>
        <v>-45.265731447193488</v>
      </c>
      <c r="H77" s="34" t="s">
        <v>27</v>
      </c>
      <c r="I77" s="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  <c r="AX77" s="25"/>
      <c r="AY77" s="25"/>
    </row>
    <row r="78" spans="1:51" s="26" customFormat="1" x14ac:dyDescent="0.25">
      <c r="A78" s="35" t="s">
        <v>120</v>
      </c>
      <c r="B78" s="36" t="s">
        <v>121</v>
      </c>
      <c r="C78" s="37" t="s">
        <v>26</v>
      </c>
      <c r="D78" s="38">
        <v>52.254522105116301</v>
      </c>
      <c r="E78" s="50">
        <v>28.601130459999997</v>
      </c>
      <c r="F78" s="44">
        <f>IFERROR(E78-D78,"нд")</f>
        <v>-23.653391645116304</v>
      </c>
      <c r="G78" s="44">
        <f t="shared" si="0"/>
        <v>-45.265731447193488</v>
      </c>
      <c r="H78" s="42" t="s">
        <v>27</v>
      </c>
      <c r="I78" s="5"/>
      <c r="J78" s="25"/>
      <c r="K78" s="25"/>
      <c r="L78" s="25"/>
      <c r="M78" s="25"/>
      <c r="N78" s="25"/>
      <c r="O78" s="25"/>
      <c r="P78" s="25"/>
      <c r="Q78" s="25"/>
      <c r="R78" s="25"/>
      <c r="S78" s="25"/>
      <c r="T78" s="25"/>
      <c r="U78" s="25"/>
      <c r="V78" s="25"/>
      <c r="W78" s="25"/>
      <c r="X78" s="25"/>
      <c r="Y78" s="25"/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  <c r="AX78" s="25"/>
      <c r="AY78" s="25"/>
    </row>
    <row r="79" spans="1:51" s="26" customFormat="1" x14ac:dyDescent="0.25">
      <c r="A79" s="35" t="s">
        <v>122</v>
      </c>
      <c r="B79" s="36" t="s">
        <v>123</v>
      </c>
      <c r="C79" s="37" t="s">
        <v>26</v>
      </c>
      <c r="D79" s="38" t="s">
        <v>124</v>
      </c>
      <c r="E79" s="39" t="s">
        <v>27</v>
      </c>
      <c r="F79" s="44" t="str">
        <f t="shared" si="1"/>
        <v>нд</v>
      </c>
      <c r="G79" s="44" t="str">
        <f t="shared" si="0"/>
        <v>нд</v>
      </c>
      <c r="H79" s="42" t="s">
        <v>27</v>
      </c>
      <c r="I79" s="5"/>
      <c r="J79" s="25"/>
      <c r="K79" s="25"/>
      <c r="L79" s="25"/>
      <c r="M79" s="25"/>
      <c r="N79" s="25"/>
      <c r="O79" s="25"/>
      <c r="P79" s="25"/>
      <c r="Q79" s="25"/>
      <c r="R79" s="25"/>
      <c r="S79" s="25"/>
      <c r="T79" s="25"/>
      <c r="U79" s="25"/>
      <c r="V79" s="25"/>
      <c r="W79" s="25"/>
      <c r="X79" s="25"/>
      <c r="Y79" s="25"/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  <c r="AX79" s="25"/>
      <c r="AY79" s="25"/>
    </row>
    <row r="80" spans="1:51" s="26" customFormat="1" ht="16.5" thickBot="1" x14ac:dyDescent="0.3">
      <c r="A80" s="66" t="s">
        <v>125</v>
      </c>
      <c r="B80" s="67" t="s">
        <v>126</v>
      </c>
      <c r="C80" s="48" t="s">
        <v>26</v>
      </c>
      <c r="D80" s="68" t="s">
        <v>124</v>
      </c>
      <c r="E80" s="69" t="s">
        <v>27</v>
      </c>
      <c r="F80" s="70" t="str">
        <f t="shared" si="1"/>
        <v>нд</v>
      </c>
      <c r="G80" s="70" t="str">
        <f t="shared" si="0"/>
        <v>нд</v>
      </c>
      <c r="H80" s="71" t="s">
        <v>27</v>
      </c>
      <c r="I80" s="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  <c r="AX80" s="25"/>
      <c r="AY80" s="25"/>
    </row>
    <row r="81" spans="1:51" s="26" customFormat="1" x14ac:dyDescent="0.25">
      <c r="A81" s="72" t="s">
        <v>127</v>
      </c>
      <c r="B81" s="73" t="s">
        <v>128</v>
      </c>
      <c r="C81" s="49" t="s">
        <v>26</v>
      </c>
      <c r="D81" s="74">
        <f>D23-D38</f>
        <v>14.711534831689562</v>
      </c>
      <c r="E81" s="75">
        <f>E23-E38</f>
        <v>3.3807263401200771E-2</v>
      </c>
      <c r="F81" s="76">
        <f t="shared" si="1"/>
        <v>-14.677727568288361</v>
      </c>
      <c r="G81" s="76">
        <f>IFERROR(F81/D81*100,"нд")</f>
        <v>-99.770198937174271</v>
      </c>
      <c r="H81" s="77" t="s">
        <v>27</v>
      </c>
      <c r="I81" s="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25"/>
      <c r="V81" s="25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  <c r="AX81" s="25"/>
      <c r="AY81" s="25"/>
    </row>
    <row r="82" spans="1:51" s="26" customFormat="1" x14ac:dyDescent="0.25">
      <c r="A82" s="35" t="s">
        <v>129</v>
      </c>
      <c r="B82" s="36" t="s">
        <v>29</v>
      </c>
      <c r="C82" s="37" t="s">
        <v>26</v>
      </c>
      <c r="D82" s="38" t="s">
        <v>27</v>
      </c>
      <c r="E82" s="39" t="s">
        <v>27</v>
      </c>
      <c r="F82" s="44" t="str">
        <f t="shared" si="1"/>
        <v>нд</v>
      </c>
      <c r="G82" s="44" t="str">
        <f t="shared" si="0"/>
        <v>нд</v>
      </c>
      <c r="H82" s="42" t="s">
        <v>27</v>
      </c>
      <c r="I82" s="5"/>
      <c r="J82" s="25"/>
      <c r="K82" s="25"/>
      <c r="L82" s="25"/>
      <c r="M82" s="25"/>
      <c r="N82" s="25"/>
      <c r="O82" s="25"/>
      <c r="P82" s="25"/>
      <c r="Q82" s="25"/>
      <c r="R82" s="25"/>
      <c r="S82" s="25"/>
      <c r="T82" s="25"/>
      <c r="U82" s="25"/>
      <c r="V82" s="25"/>
      <c r="W82" s="25"/>
      <c r="X82" s="25"/>
      <c r="Y82" s="25"/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  <c r="AX82" s="25"/>
      <c r="AY82" s="25"/>
    </row>
    <row r="83" spans="1:51" s="26" customFormat="1" ht="31.5" x14ac:dyDescent="0.25">
      <c r="A83" s="35" t="s">
        <v>130</v>
      </c>
      <c r="B83" s="43" t="s">
        <v>31</v>
      </c>
      <c r="C83" s="37" t="s">
        <v>26</v>
      </c>
      <c r="D83" s="38" t="s">
        <v>27</v>
      </c>
      <c r="E83" s="39" t="s">
        <v>27</v>
      </c>
      <c r="F83" s="44" t="str">
        <f t="shared" si="1"/>
        <v>нд</v>
      </c>
      <c r="G83" s="44" t="str">
        <f t="shared" si="0"/>
        <v>нд</v>
      </c>
      <c r="H83" s="42" t="s">
        <v>27</v>
      </c>
      <c r="I83" s="5"/>
      <c r="J83" s="25"/>
      <c r="K83" s="25"/>
      <c r="L83" s="25"/>
      <c r="M83" s="25"/>
      <c r="N83" s="25"/>
      <c r="O83" s="25"/>
      <c r="P83" s="25"/>
      <c r="Q83" s="25"/>
      <c r="R83" s="25"/>
      <c r="S83" s="25"/>
      <c r="T83" s="25"/>
      <c r="U83" s="25"/>
      <c r="V83" s="25"/>
      <c r="W83" s="25"/>
      <c r="X83" s="25"/>
      <c r="Y83" s="25"/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  <c r="AX83" s="25"/>
      <c r="AY83" s="25"/>
    </row>
    <row r="84" spans="1:51" s="26" customFormat="1" ht="31.5" x14ac:dyDescent="0.25">
      <c r="A84" s="35" t="s">
        <v>131</v>
      </c>
      <c r="B84" s="43" t="s">
        <v>33</v>
      </c>
      <c r="C84" s="37" t="s">
        <v>26</v>
      </c>
      <c r="D84" s="38" t="s">
        <v>27</v>
      </c>
      <c r="E84" s="39" t="s">
        <v>27</v>
      </c>
      <c r="F84" s="44" t="str">
        <f t="shared" si="1"/>
        <v>нд</v>
      </c>
      <c r="G84" s="44" t="str">
        <f t="shared" si="0"/>
        <v>нд</v>
      </c>
      <c r="H84" s="42" t="s">
        <v>27</v>
      </c>
      <c r="I84" s="5"/>
      <c r="J84" s="25"/>
      <c r="K84" s="25"/>
      <c r="L84" s="25"/>
      <c r="M84" s="25"/>
      <c r="N84" s="25"/>
      <c r="O84" s="25"/>
      <c r="P84" s="25"/>
      <c r="Q84" s="25"/>
      <c r="R84" s="25"/>
      <c r="S84" s="25"/>
      <c r="T84" s="25"/>
      <c r="U84" s="25"/>
      <c r="V84" s="25"/>
      <c r="W84" s="25"/>
      <c r="X84" s="25"/>
      <c r="Y84" s="25"/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  <c r="AX84" s="25"/>
      <c r="AY84" s="25"/>
    </row>
    <row r="85" spans="1:51" s="26" customFormat="1" ht="31.5" x14ac:dyDescent="0.25">
      <c r="A85" s="35" t="s">
        <v>132</v>
      </c>
      <c r="B85" s="43" t="s">
        <v>35</v>
      </c>
      <c r="C85" s="37" t="s">
        <v>26</v>
      </c>
      <c r="D85" s="38" t="s">
        <v>27</v>
      </c>
      <c r="E85" s="39" t="s">
        <v>27</v>
      </c>
      <c r="F85" s="44" t="str">
        <f t="shared" si="1"/>
        <v>нд</v>
      </c>
      <c r="G85" s="44" t="str">
        <f t="shared" si="0"/>
        <v>нд</v>
      </c>
      <c r="H85" s="42" t="s">
        <v>27</v>
      </c>
      <c r="I85" s="5"/>
      <c r="J85" s="25"/>
      <c r="K85" s="25"/>
      <c r="L85" s="25"/>
      <c r="M85" s="25"/>
      <c r="N85" s="25"/>
      <c r="O85" s="25"/>
      <c r="P85" s="25"/>
      <c r="Q85" s="25"/>
      <c r="R85" s="25"/>
      <c r="S85" s="25"/>
      <c r="T85" s="25"/>
      <c r="U85" s="25"/>
      <c r="V85" s="25"/>
      <c r="W85" s="25"/>
      <c r="X85" s="25"/>
      <c r="Y85" s="25"/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  <c r="AX85" s="25"/>
      <c r="AY85" s="25"/>
    </row>
    <row r="86" spans="1:51" s="26" customFormat="1" x14ac:dyDescent="0.25">
      <c r="A86" s="35" t="s">
        <v>133</v>
      </c>
      <c r="B86" s="36" t="s">
        <v>37</v>
      </c>
      <c r="C86" s="37" t="s">
        <v>26</v>
      </c>
      <c r="D86" s="38" t="s">
        <v>27</v>
      </c>
      <c r="E86" s="39" t="s">
        <v>27</v>
      </c>
      <c r="F86" s="44" t="str">
        <f t="shared" si="1"/>
        <v>нд</v>
      </c>
      <c r="G86" s="44" t="str">
        <f t="shared" si="0"/>
        <v>нд</v>
      </c>
      <c r="H86" s="42" t="s">
        <v>27</v>
      </c>
      <c r="I86" s="5"/>
      <c r="J86" s="25"/>
      <c r="K86" s="25"/>
      <c r="L86" s="25"/>
      <c r="M86" s="25"/>
      <c r="N86" s="25"/>
      <c r="O86" s="25"/>
      <c r="P86" s="25"/>
      <c r="Q86" s="25"/>
      <c r="R86" s="25"/>
      <c r="S86" s="25"/>
      <c r="T86" s="25"/>
      <c r="U86" s="25"/>
      <c r="V86" s="25"/>
      <c r="W86" s="25"/>
      <c r="X86" s="25"/>
      <c r="Y86" s="25"/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  <c r="AX86" s="25"/>
      <c r="AY86" s="25"/>
    </row>
    <row r="87" spans="1:51" s="26" customFormat="1" x14ac:dyDescent="0.25">
      <c r="A87" s="35" t="s">
        <v>134</v>
      </c>
      <c r="B87" s="36" t="s">
        <v>39</v>
      </c>
      <c r="C87" s="37" t="s">
        <v>26</v>
      </c>
      <c r="D87" s="38">
        <f>D81</f>
        <v>14.711534831689562</v>
      </c>
      <c r="E87" s="50">
        <f>E81</f>
        <v>3.3807263401200771E-2</v>
      </c>
      <c r="F87" s="44">
        <f t="shared" si="1"/>
        <v>-14.677727568288361</v>
      </c>
      <c r="G87" s="44">
        <f t="shared" si="0"/>
        <v>-99.770198937174271</v>
      </c>
      <c r="H87" s="42" t="s">
        <v>27</v>
      </c>
      <c r="I87" s="5"/>
      <c r="J87" s="25"/>
      <c r="K87" s="25"/>
      <c r="L87" s="25"/>
      <c r="M87" s="25"/>
      <c r="N87" s="25"/>
      <c r="O87" s="25"/>
      <c r="P87" s="25"/>
      <c r="Q87" s="25"/>
      <c r="R87" s="25"/>
      <c r="S87" s="25"/>
      <c r="T87" s="25"/>
      <c r="U87" s="25"/>
      <c r="V87" s="25"/>
      <c r="W87" s="25"/>
      <c r="X87" s="25"/>
      <c r="Y87" s="25"/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  <c r="AX87" s="25"/>
      <c r="AY87" s="25"/>
    </row>
    <row r="88" spans="1:51" s="26" customFormat="1" x14ac:dyDescent="0.25">
      <c r="A88" s="35" t="s">
        <v>135</v>
      </c>
      <c r="B88" s="36" t="s">
        <v>41</v>
      </c>
      <c r="C88" s="37" t="s">
        <v>26</v>
      </c>
      <c r="D88" s="38" t="s">
        <v>27</v>
      </c>
      <c r="E88" s="39" t="s">
        <v>27</v>
      </c>
      <c r="F88" s="44" t="str">
        <f t="shared" si="1"/>
        <v>нд</v>
      </c>
      <c r="G88" s="44" t="str">
        <f t="shared" ref="G88:G151" si="2">IFERROR(F88/D88*100,"нд")</f>
        <v>нд</v>
      </c>
      <c r="H88" s="42" t="s">
        <v>27</v>
      </c>
      <c r="I88" s="5"/>
      <c r="J88" s="25"/>
      <c r="K88" s="25"/>
      <c r="L88" s="25"/>
      <c r="M88" s="25"/>
      <c r="N88" s="25"/>
      <c r="O88" s="25"/>
      <c r="P88" s="25"/>
      <c r="Q88" s="25"/>
      <c r="R88" s="25"/>
      <c r="S88" s="25"/>
      <c r="T88" s="25"/>
      <c r="U88" s="25"/>
      <c r="V88" s="25"/>
      <c r="W88" s="25"/>
      <c r="X88" s="25"/>
      <c r="Y88" s="25"/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  <c r="AX88" s="25"/>
      <c r="AY88" s="25"/>
    </row>
    <row r="89" spans="1:51" s="26" customFormat="1" x14ac:dyDescent="0.25">
      <c r="A89" s="35" t="s">
        <v>136</v>
      </c>
      <c r="B89" s="36" t="s">
        <v>43</v>
      </c>
      <c r="C89" s="37" t="s">
        <v>26</v>
      </c>
      <c r="D89" s="38" t="s">
        <v>27</v>
      </c>
      <c r="E89" s="39" t="s">
        <v>27</v>
      </c>
      <c r="F89" s="44" t="str">
        <f t="shared" si="1"/>
        <v>нд</v>
      </c>
      <c r="G89" s="44" t="str">
        <f t="shared" si="2"/>
        <v>нд</v>
      </c>
      <c r="H89" s="42" t="s">
        <v>27</v>
      </c>
      <c r="I89" s="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  <c r="AX89" s="25"/>
      <c r="AY89" s="25"/>
    </row>
    <row r="90" spans="1:51" s="26" customFormat="1" x14ac:dyDescent="0.25">
      <c r="A90" s="35" t="s">
        <v>137</v>
      </c>
      <c r="B90" s="36" t="s">
        <v>45</v>
      </c>
      <c r="C90" s="37" t="s">
        <v>26</v>
      </c>
      <c r="D90" s="38" t="s">
        <v>27</v>
      </c>
      <c r="E90" s="39" t="s">
        <v>27</v>
      </c>
      <c r="F90" s="44" t="str">
        <f t="shared" ref="F90:F153" si="3">IFERROR(E90-D90,"нд")</f>
        <v>нд</v>
      </c>
      <c r="G90" s="44" t="str">
        <f t="shared" si="2"/>
        <v>нд</v>
      </c>
      <c r="H90" s="42" t="s">
        <v>27</v>
      </c>
      <c r="I90" s="5"/>
      <c r="J90" s="25"/>
      <c r="K90" s="25"/>
      <c r="L90" s="25"/>
      <c r="M90" s="25"/>
      <c r="N90" s="25"/>
      <c r="O90" s="25"/>
      <c r="P90" s="25"/>
      <c r="Q90" s="25"/>
      <c r="R90" s="25"/>
      <c r="S90" s="25"/>
      <c r="T90" s="25"/>
      <c r="U90" s="25"/>
      <c r="V90" s="25"/>
      <c r="W90" s="25"/>
      <c r="X90" s="25"/>
      <c r="Y90" s="25"/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  <c r="AX90" s="25"/>
      <c r="AY90" s="25"/>
    </row>
    <row r="91" spans="1:51" s="26" customFormat="1" x14ac:dyDescent="0.25">
      <c r="A91" s="35" t="s">
        <v>138</v>
      </c>
      <c r="B91" s="36" t="s">
        <v>47</v>
      </c>
      <c r="C91" s="37" t="s">
        <v>26</v>
      </c>
      <c r="D91" s="38" t="s">
        <v>27</v>
      </c>
      <c r="E91" s="39" t="s">
        <v>27</v>
      </c>
      <c r="F91" s="44" t="str">
        <f t="shared" si="3"/>
        <v>нд</v>
      </c>
      <c r="G91" s="44" t="str">
        <f t="shared" si="2"/>
        <v>нд</v>
      </c>
      <c r="H91" s="42" t="s">
        <v>27</v>
      </c>
      <c r="I91" s="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  <c r="AX91" s="25"/>
      <c r="AY91" s="25"/>
    </row>
    <row r="92" spans="1:51" s="26" customFormat="1" ht="31.5" x14ac:dyDescent="0.25">
      <c r="A92" s="35" t="s">
        <v>139</v>
      </c>
      <c r="B92" s="43" t="s">
        <v>49</v>
      </c>
      <c r="C92" s="37" t="s">
        <v>26</v>
      </c>
      <c r="D92" s="38" t="s">
        <v>27</v>
      </c>
      <c r="E92" s="39" t="s">
        <v>27</v>
      </c>
      <c r="F92" s="44" t="str">
        <f t="shared" si="3"/>
        <v>нд</v>
      </c>
      <c r="G92" s="44" t="str">
        <f t="shared" si="2"/>
        <v>нд</v>
      </c>
      <c r="H92" s="42" t="s">
        <v>27</v>
      </c>
      <c r="I92" s="5"/>
      <c r="J92" s="25"/>
      <c r="K92" s="25"/>
      <c r="L92" s="25"/>
      <c r="M92" s="25"/>
      <c r="N92" s="25"/>
      <c r="O92" s="25"/>
      <c r="P92" s="25"/>
      <c r="Q92" s="25"/>
      <c r="R92" s="25"/>
      <c r="S92" s="25"/>
      <c r="T92" s="25"/>
      <c r="U92" s="25"/>
      <c r="V92" s="25"/>
      <c r="W92" s="25"/>
      <c r="X92" s="25"/>
      <c r="Y92" s="25"/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  <c r="AX92" s="25"/>
      <c r="AY92" s="25"/>
    </row>
    <row r="93" spans="1:51" s="26" customFormat="1" x14ac:dyDescent="0.25">
      <c r="A93" s="35" t="s">
        <v>140</v>
      </c>
      <c r="B93" s="43" t="s">
        <v>51</v>
      </c>
      <c r="C93" s="37" t="s">
        <v>26</v>
      </c>
      <c r="D93" s="38" t="s">
        <v>27</v>
      </c>
      <c r="E93" s="39" t="s">
        <v>27</v>
      </c>
      <c r="F93" s="44" t="str">
        <f t="shared" si="3"/>
        <v>нд</v>
      </c>
      <c r="G93" s="44" t="str">
        <f t="shared" si="2"/>
        <v>нд</v>
      </c>
      <c r="H93" s="42" t="s">
        <v>27</v>
      </c>
      <c r="I93" s="5"/>
      <c r="J93" s="25"/>
      <c r="K93" s="25"/>
      <c r="L93" s="25"/>
      <c r="M93" s="25"/>
      <c r="N93" s="25"/>
      <c r="O93" s="25"/>
      <c r="P93" s="25"/>
      <c r="Q93" s="25"/>
      <c r="R93" s="25"/>
      <c r="S93" s="25"/>
      <c r="T93" s="25"/>
      <c r="U93" s="25"/>
      <c r="V93" s="25"/>
      <c r="W93" s="25"/>
      <c r="X93" s="25"/>
      <c r="Y93" s="25"/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  <c r="AX93" s="25"/>
      <c r="AY93" s="25"/>
    </row>
    <row r="94" spans="1:51" s="26" customFormat="1" x14ac:dyDescent="0.25">
      <c r="A94" s="35" t="s">
        <v>141</v>
      </c>
      <c r="B94" s="36" t="s">
        <v>53</v>
      </c>
      <c r="C94" s="37" t="s">
        <v>26</v>
      </c>
      <c r="D94" s="38" t="s">
        <v>27</v>
      </c>
      <c r="E94" s="39" t="s">
        <v>27</v>
      </c>
      <c r="F94" s="44" t="str">
        <f t="shared" si="3"/>
        <v>нд</v>
      </c>
      <c r="G94" s="44" t="str">
        <f t="shared" si="2"/>
        <v>нд</v>
      </c>
      <c r="H94" s="42" t="s">
        <v>27</v>
      </c>
      <c r="I94" s="5"/>
      <c r="J94" s="25"/>
      <c r="K94" s="25"/>
      <c r="L94" s="25"/>
      <c r="M94" s="25"/>
      <c r="N94" s="25"/>
      <c r="O94" s="25"/>
      <c r="P94" s="25"/>
      <c r="Q94" s="25"/>
      <c r="R94" s="25"/>
      <c r="S94" s="25"/>
      <c r="T94" s="25"/>
      <c r="U94" s="25"/>
      <c r="V94" s="25"/>
      <c r="W94" s="25"/>
      <c r="X94" s="25"/>
      <c r="Y94" s="25"/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  <c r="AX94" s="25"/>
      <c r="AY94" s="25"/>
    </row>
    <row r="95" spans="1:51" s="26" customFormat="1" x14ac:dyDescent="0.25">
      <c r="A95" s="35" t="s">
        <v>142</v>
      </c>
      <c r="B95" s="36" t="s">
        <v>55</v>
      </c>
      <c r="C95" s="37" t="s">
        <v>26</v>
      </c>
      <c r="D95" s="38" t="s">
        <v>27</v>
      </c>
      <c r="E95" s="39" t="s">
        <v>27</v>
      </c>
      <c r="F95" s="44" t="str">
        <f t="shared" si="3"/>
        <v>нд</v>
      </c>
      <c r="G95" s="44" t="str">
        <f t="shared" si="2"/>
        <v>нд</v>
      </c>
      <c r="H95" s="42" t="s">
        <v>27</v>
      </c>
      <c r="I95" s="5"/>
      <c r="J95" s="25"/>
      <c r="K95" s="25"/>
      <c r="L95" s="25"/>
      <c r="M95" s="25"/>
      <c r="N95" s="25"/>
      <c r="O95" s="25"/>
      <c r="P95" s="25"/>
      <c r="Q95" s="25"/>
      <c r="R95" s="25"/>
      <c r="S95" s="25"/>
      <c r="T95" s="25"/>
      <c r="U95" s="25"/>
      <c r="V95" s="25"/>
      <c r="W95" s="25"/>
      <c r="X95" s="25"/>
      <c r="Y95" s="25"/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  <c r="AX95" s="25"/>
      <c r="AY95" s="25"/>
    </row>
    <row r="96" spans="1:51" s="26" customFormat="1" x14ac:dyDescent="0.25">
      <c r="A96" s="35" t="s">
        <v>143</v>
      </c>
      <c r="B96" s="78" t="s">
        <v>144</v>
      </c>
      <c r="C96" s="37" t="s">
        <v>26</v>
      </c>
      <c r="D96" s="38">
        <f>-D103</f>
        <v>-0.33653483168918402</v>
      </c>
      <c r="E96" s="50">
        <f>-E103</f>
        <v>-3.2187287449597125E-2</v>
      </c>
      <c r="F96" s="44">
        <f t="shared" si="3"/>
        <v>0.30434754423958688</v>
      </c>
      <c r="G96" s="44">
        <f t="shared" si="2"/>
        <v>-90.43567428428193</v>
      </c>
      <c r="H96" s="42" t="s">
        <v>27</v>
      </c>
      <c r="I96" s="5"/>
      <c r="J96" s="25"/>
      <c r="K96" s="25"/>
      <c r="L96" s="25"/>
      <c r="M96" s="25"/>
      <c r="N96" s="25"/>
      <c r="O96" s="25"/>
      <c r="P96" s="25"/>
      <c r="Q96" s="25"/>
      <c r="R96" s="25"/>
      <c r="S96" s="25"/>
      <c r="T96" s="25"/>
      <c r="U96" s="25"/>
      <c r="V96" s="25"/>
      <c r="W96" s="25"/>
      <c r="X96" s="25"/>
      <c r="Y96" s="25"/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  <c r="AX96" s="25"/>
      <c r="AY96" s="25"/>
    </row>
    <row r="97" spans="1:51" s="26" customFormat="1" x14ac:dyDescent="0.25">
      <c r="A97" s="35" t="s">
        <v>145</v>
      </c>
      <c r="B97" s="43" t="s">
        <v>146</v>
      </c>
      <c r="C97" s="37" t="s">
        <v>26</v>
      </c>
      <c r="D97" s="38" t="s">
        <v>27</v>
      </c>
      <c r="E97" s="39" t="s">
        <v>27</v>
      </c>
      <c r="F97" s="44" t="str">
        <f t="shared" si="3"/>
        <v>нд</v>
      </c>
      <c r="G97" s="44" t="str">
        <f t="shared" si="2"/>
        <v>нд</v>
      </c>
      <c r="H97" s="42" t="s">
        <v>27</v>
      </c>
      <c r="I97" s="5"/>
      <c r="J97" s="25"/>
      <c r="K97" s="25"/>
      <c r="L97" s="25"/>
      <c r="M97" s="25"/>
      <c r="N97" s="25"/>
      <c r="O97" s="25"/>
      <c r="P97" s="25"/>
      <c r="Q97" s="25"/>
      <c r="R97" s="25"/>
      <c r="S97" s="25"/>
      <c r="T97" s="25"/>
      <c r="U97" s="25"/>
      <c r="V97" s="25"/>
      <c r="W97" s="25"/>
      <c r="X97" s="25"/>
      <c r="Y97" s="25"/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  <c r="AX97" s="25"/>
      <c r="AY97" s="25"/>
    </row>
    <row r="98" spans="1:51" s="26" customFormat="1" x14ac:dyDescent="0.25">
      <c r="A98" s="35" t="s">
        <v>147</v>
      </c>
      <c r="B98" s="43" t="s">
        <v>148</v>
      </c>
      <c r="C98" s="37" t="s">
        <v>26</v>
      </c>
      <c r="D98" s="38" t="s">
        <v>27</v>
      </c>
      <c r="E98" s="39" t="s">
        <v>27</v>
      </c>
      <c r="F98" s="44" t="str">
        <f t="shared" si="3"/>
        <v>нд</v>
      </c>
      <c r="G98" s="44" t="str">
        <f t="shared" si="2"/>
        <v>нд</v>
      </c>
      <c r="H98" s="42" t="s">
        <v>27</v>
      </c>
      <c r="I98" s="5"/>
      <c r="J98" s="25"/>
      <c r="K98" s="25"/>
      <c r="L98" s="25"/>
      <c r="M98" s="25"/>
      <c r="N98" s="25"/>
      <c r="O98" s="25"/>
      <c r="P98" s="25"/>
      <c r="Q98" s="25"/>
      <c r="R98" s="25"/>
      <c r="S98" s="25"/>
      <c r="T98" s="25"/>
      <c r="U98" s="25"/>
      <c r="V98" s="25"/>
      <c r="W98" s="25"/>
      <c r="X98" s="25"/>
      <c r="Y98" s="25"/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  <c r="AX98" s="25"/>
      <c r="AY98" s="25"/>
    </row>
    <row r="99" spans="1:51" s="26" customFormat="1" x14ac:dyDescent="0.25">
      <c r="A99" s="35" t="s">
        <v>149</v>
      </c>
      <c r="B99" s="43" t="s">
        <v>150</v>
      </c>
      <c r="C99" s="37" t="s">
        <v>26</v>
      </c>
      <c r="D99" s="38" t="s">
        <v>27</v>
      </c>
      <c r="E99" s="39" t="s">
        <v>27</v>
      </c>
      <c r="F99" s="44" t="str">
        <f t="shared" si="3"/>
        <v>нд</v>
      </c>
      <c r="G99" s="44" t="str">
        <f t="shared" si="2"/>
        <v>нд</v>
      </c>
      <c r="H99" s="42" t="s">
        <v>27</v>
      </c>
      <c r="I99" s="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  <c r="AX99" s="25"/>
      <c r="AY99" s="25"/>
    </row>
    <row r="100" spans="1:51" s="26" customFormat="1" x14ac:dyDescent="0.25">
      <c r="A100" s="35" t="s">
        <v>151</v>
      </c>
      <c r="B100" s="43" t="s">
        <v>152</v>
      </c>
      <c r="C100" s="37" t="s">
        <v>26</v>
      </c>
      <c r="D100" s="38" t="s">
        <v>27</v>
      </c>
      <c r="E100" s="39" t="s">
        <v>27</v>
      </c>
      <c r="F100" s="44" t="str">
        <f t="shared" si="3"/>
        <v>нд</v>
      </c>
      <c r="G100" s="44" t="str">
        <f t="shared" si="2"/>
        <v>нд</v>
      </c>
      <c r="H100" s="42" t="s">
        <v>27</v>
      </c>
      <c r="I100" s="5"/>
      <c r="J100" s="25"/>
      <c r="K100" s="25"/>
      <c r="L100" s="25"/>
      <c r="M100" s="25"/>
      <c r="N100" s="25"/>
      <c r="O100" s="25"/>
      <c r="P100" s="25"/>
      <c r="Q100" s="25"/>
      <c r="R100" s="25"/>
      <c r="S100" s="25"/>
      <c r="T100" s="25"/>
      <c r="U100" s="25"/>
      <c r="V100" s="25"/>
      <c r="W100" s="25"/>
      <c r="X100" s="25"/>
      <c r="Y100" s="25"/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  <c r="AX100" s="25"/>
      <c r="AY100" s="25"/>
    </row>
    <row r="101" spans="1:51" s="26" customFormat="1" x14ac:dyDescent="0.25">
      <c r="A101" s="35" t="s">
        <v>153</v>
      </c>
      <c r="B101" s="43" t="s">
        <v>154</v>
      </c>
      <c r="C101" s="37" t="s">
        <v>26</v>
      </c>
      <c r="D101" s="38" t="s">
        <v>27</v>
      </c>
      <c r="E101" s="39" t="s">
        <v>27</v>
      </c>
      <c r="F101" s="44" t="str">
        <f t="shared" si="3"/>
        <v>нд</v>
      </c>
      <c r="G101" s="44" t="str">
        <f t="shared" si="2"/>
        <v>нд</v>
      </c>
      <c r="H101" s="42" t="s">
        <v>27</v>
      </c>
      <c r="I101" s="5"/>
      <c r="J101" s="25"/>
      <c r="K101" s="25"/>
      <c r="L101" s="25"/>
      <c r="M101" s="25"/>
      <c r="N101" s="25"/>
      <c r="O101" s="25"/>
      <c r="P101" s="25"/>
      <c r="Q101" s="25"/>
      <c r="R101" s="25"/>
      <c r="S101" s="25"/>
      <c r="T101" s="25"/>
      <c r="U101" s="25"/>
      <c r="V101" s="25"/>
      <c r="W101" s="25"/>
      <c r="X101" s="25"/>
      <c r="Y101" s="25"/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  <c r="AX101" s="25"/>
      <c r="AY101" s="25"/>
    </row>
    <row r="102" spans="1:51" s="26" customFormat="1" x14ac:dyDescent="0.25">
      <c r="A102" s="35" t="s">
        <v>155</v>
      </c>
      <c r="B102" s="36" t="s">
        <v>156</v>
      </c>
      <c r="C102" s="37" t="s">
        <v>26</v>
      </c>
      <c r="D102" s="38" t="s">
        <v>27</v>
      </c>
      <c r="E102" s="39" t="s">
        <v>27</v>
      </c>
      <c r="F102" s="44" t="str">
        <f t="shared" si="3"/>
        <v>нд</v>
      </c>
      <c r="G102" s="44" t="str">
        <f t="shared" si="2"/>
        <v>нд</v>
      </c>
      <c r="H102" s="42" t="s">
        <v>27</v>
      </c>
      <c r="I102" s="5"/>
      <c r="J102" s="25"/>
      <c r="K102" s="25"/>
      <c r="L102" s="25"/>
      <c r="M102" s="25"/>
      <c r="N102" s="25"/>
      <c r="O102" s="25"/>
      <c r="P102" s="25"/>
      <c r="Q102" s="25"/>
      <c r="R102" s="25"/>
      <c r="S102" s="25"/>
      <c r="T102" s="25"/>
      <c r="U102" s="25"/>
      <c r="V102" s="25"/>
      <c r="W102" s="25"/>
      <c r="X102" s="25"/>
      <c r="Y102" s="25"/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  <c r="AX102" s="25"/>
      <c r="AY102" s="25"/>
    </row>
    <row r="103" spans="1:51" s="26" customFormat="1" x14ac:dyDescent="0.25">
      <c r="A103" s="35" t="s">
        <v>157</v>
      </c>
      <c r="B103" s="43" t="s">
        <v>111</v>
      </c>
      <c r="C103" s="37" t="s">
        <v>26</v>
      </c>
      <c r="D103" s="38">
        <f>D105+D108</f>
        <v>0.33653483168918402</v>
      </c>
      <c r="E103" s="50">
        <f>E105+E108</f>
        <v>3.2187287449597125E-2</v>
      </c>
      <c r="F103" s="44">
        <f t="shared" si="3"/>
        <v>-0.30434754423958688</v>
      </c>
      <c r="G103" s="44">
        <f t="shared" si="2"/>
        <v>-90.43567428428193</v>
      </c>
      <c r="H103" s="42" t="s">
        <v>27</v>
      </c>
      <c r="I103" s="5"/>
      <c r="J103" s="25"/>
      <c r="K103" s="25"/>
      <c r="L103" s="25"/>
      <c r="M103" s="25"/>
      <c r="N103" s="25"/>
      <c r="O103" s="25"/>
      <c r="P103" s="25"/>
      <c r="Q103" s="25"/>
      <c r="R103" s="25"/>
      <c r="S103" s="25"/>
      <c r="T103" s="25"/>
      <c r="U103" s="25"/>
      <c r="V103" s="25"/>
      <c r="W103" s="25"/>
      <c r="X103" s="25"/>
      <c r="Y103" s="25"/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  <c r="AX103" s="25"/>
      <c r="AY103" s="25"/>
    </row>
    <row r="104" spans="1:51" s="26" customFormat="1" x14ac:dyDescent="0.25">
      <c r="A104" s="35" t="s">
        <v>158</v>
      </c>
      <c r="B104" s="36" t="s">
        <v>159</v>
      </c>
      <c r="C104" s="37" t="s">
        <v>26</v>
      </c>
      <c r="D104" s="38" t="s">
        <v>27</v>
      </c>
      <c r="E104" s="39" t="s">
        <v>27</v>
      </c>
      <c r="F104" s="44" t="str">
        <f t="shared" si="3"/>
        <v>нд</v>
      </c>
      <c r="G104" s="44" t="str">
        <f t="shared" si="2"/>
        <v>нд</v>
      </c>
      <c r="H104" s="42" t="s">
        <v>27</v>
      </c>
      <c r="I104" s="5"/>
      <c r="J104" s="25"/>
      <c r="K104" s="25"/>
      <c r="L104" s="25"/>
      <c r="M104" s="25"/>
      <c r="N104" s="25"/>
      <c r="O104" s="25"/>
      <c r="P104" s="25"/>
      <c r="Q104" s="25"/>
      <c r="R104" s="25"/>
      <c r="S104" s="25"/>
      <c r="T104" s="25"/>
      <c r="U104" s="25"/>
      <c r="V104" s="25"/>
      <c r="W104" s="25"/>
      <c r="X104" s="25"/>
      <c r="Y104" s="25"/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  <c r="AX104" s="25"/>
      <c r="AY104" s="25"/>
    </row>
    <row r="105" spans="1:51" s="26" customFormat="1" x14ac:dyDescent="0.25">
      <c r="A105" s="35" t="s">
        <v>160</v>
      </c>
      <c r="B105" s="36" t="s">
        <v>161</v>
      </c>
      <c r="C105" s="37" t="s">
        <v>26</v>
      </c>
      <c r="D105" s="38">
        <v>0</v>
      </c>
      <c r="E105" s="50">
        <v>0</v>
      </c>
      <c r="F105" s="44">
        <f t="shared" si="3"/>
        <v>0</v>
      </c>
      <c r="G105" s="44" t="str">
        <f t="shared" si="2"/>
        <v>нд</v>
      </c>
      <c r="H105" s="42" t="s">
        <v>27</v>
      </c>
      <c r="I105" s="5"/>
      <c r="J105" s="25"/>
      <c r="K105" s="25"/>
      <c r="L105" s="25"/>
      <c r="M105" s="25"/>
      <c r="N105" s="25"/>
      <c r="O105" s="25"/>
      <c r="P105" s="25"/>
      <c r="Q105" s="25"/>
      <c r="R105" s="25"/>
      <c r="S105" s="25"/>
      <c r="T105" s="25"/>
      <c r="U105" s="25"/>
      <c r="V105" s="25"/>
      <c r="W105" s="25"/>
      <c r="X105" s="25"/>
      <c r="Y105" s="25"/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  <c r="AX105" s="25"/>
      <c r="AY105" s="25"/>
    </row>
    <row r="106" spans="1:51" s="26" customFormat="1" x14ac:dyDescent="0.25">
      <c r="A106" s="35" t="s">
        <v>162</v>
      </c>
      <c r="B106" s="36" t="s">
        <v>163</v>
      </c>
      <c r="C106" s="37" t="s">
        <v>26</v>
      </c>
      <c r="D106" s="38" t="s">
        <v>27</v>
      </c>
      <c r="E106" s="50" t="s">
        <v>27</v>
      </c>
      <c r="F106" s="44" t="str">
        <f t="shared" si="3"/>
        <v>нд</v>
      </c>
      <c r="G106" s="44" t="str">
        <f t="shared" si="2"/>
        <v>нд</v>
      </c>
      <c r="H106" s="42" t="s">
        <v>27</v>
      </c>
      <c r="I106" s="5"/>
      <c r="J106" s="25"/>
      <c r="K106" s="25"/>
      <c r="L106" s="25"/>
      <c r="M106" s="25"/>
      <c r="N106" s="25"/>
      <c r="O106" s="25"/>
      <c r="P106" s="25"/>
      <c r="Q106" s="25"/>
      <c r="R106" s="25"/>
      <c r="S106" s="25"/>
      <c r="T106" s="25"/>
      <c r="U106" s="25"/>
      <c r="V106" s="25"/>
      <c r="W106" s="25"/>
      <c r="X106" s="25"/>
      <c r="Y106" s="25"/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  <c r="AX106" s="25"/>
      <c r="AY106" s="25"/>
    </row>
    <row r="107" spans="1:51" s="26" customFormat="1" x14ac:dyDescent="0.25">
      <c r="A107" s="35" t="s">
        <v>164</v>
      </c>
      <c r="B107" s="43" t="s">
        <v>165</v>
      </c>
      <c r="C107" s="37" t="s">
        <v>26</v>
      </c>
      <c r="D107" s="38" t="s">
        <v>27</v>
      </c>
      <c r="E107" s="50" t="s">
        <v>27</v>
      </c>
      <c r="F107" s="44" t="str">
        <f t="shared" si="3"/>
        <v>нд</v>
      </c>
      <c r="G107" s="44" t="str">
        <f t="shared" si="2"/>
        <v>нд</v>
      </c>
      <c r="H107" s="42" t="s">
        <v>27</v>
      </c>
      <c r="I107" s="5"/>
      <c r="J107" s="25"/>
      <c r="K107" s="25"/>
      <c r="L107" s="25"/>
      <c r="M107" s="25"/>
      <c r="N107" s="25"/>
      <c r="O107" s="25"/>
      <c r="P107" s="25"/>
      <c r="Q107" s="25"/>
      <c r="R107" s="25"/>
      <c r="S107" s="25"/>
      <c r="T107" s="25"/>
      <c r="U107" s="25"/>
      <c r="V107" s="25"/>
      <c r="W107" s="25"/>
      <c r="X107" s="25"/>
      <c r="Y107" s="25"/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  <c r="AX107" s="25"/>
      <c r="AY107" s="25"/>
    </row>
    <row r="108" spans="1:51" s="26" customFormat="1" x14ac:dyDescent="0.25">
      <c r="A108" s="35" t="s">
        <v>166</v>
      </c>
      <c r="B108" s="36" t="s">
        <v>167</v>
      </c>
      <c r="C108" s="37" t="s">
        <v>26</v>
      </c>
      <c r="D108" s="38">
        <v>0.33653483168918402</v>
      </c>
      <c r="E108" s="50">
        <v>3.2187287449597125E-2</v>
      </c>
      <c r="F108" s="44">
        <f t="shared" si="3"/>
        <v>-0.30434754423958688</v>
      </c>
      <c r="G108" s="44">
        <f t="shared" si="2"/>
        <v>-90.43567428428193</v>
      </c>
      <c r="H108" s="42" t="s">
        <v>27</v>
      </c>
      <c r="I108" s="5"/>
      <c r="J108" s="25"/>
      <c r="K108" s="25"/>
      <c r="L108" s="25"/>
      <c r="M108" s="25"/>
      <c r="N108" s="25"/>
      <c r="O108" s="25"/>
      <c r="P108" s="25"/>
      <c r="Q108" s="25"/>
      <c r="R108" s="25"/>
      <c r="S108" s="25"/>
      <c r="T108" s="25"/>
      <c r="U108" s="25"/>
      <c r="V108" s="25"/>
      <c r="W108" s="25"/>
      <c r="X108" s="25"/>
      <c r="Y108" s="25"/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  <c r="AX108" s="25"/>
      <c r="AY108" s="25"/>
    </row>
    <row r="109" spans="1:51" s="26" customFormat="1" x14ac:dyDescent="0.25">
      <c r="A109" s="35" t="s">
        <v>168</v>
      </c>
      <c r="B109" s="78" t="s">
        <v>169</v>
      </c>
      <c r="C109" s="37" t="s">
        <v>26</v>
      </c>
      <c r="D109" s="38">
        <f>D96+D81</f>
        <v>14.375000000000378</v>
      </c>
      <c r="E109" s="50">
        <f>E96+E81</f>
        <v>1.6199759516036458E-3</v>
      </c>
      <c r="F109" s="44">
        <f t="shared" si="3"/>
        <v>-14.373380024048775</v>
      </c>
      <c r="G109" s="44">
        <f t="shared" si="2"/>
        <v>-99.988730602075805</v>
      </c>
      <c r="H109" s="42" t="s">
        <v>27</v>
      </c>
      <c r="I109" s="5"/>
      <c r="J109" s="25"/>
      <c r="K109" s="25"/>
      <c r="L109" s="25"/>
      <c r="M109" s="25"/>
      <c r="N109" s="25"/>
      <c r="O109" s="25"/>
      <c r="P109" s="25"/>
      <c r="Q109" s="25"/>
      <c r="R109" s="25"/>
      <c r="S109" s="25"/>
      <c r="T109" s="25"/>
      <c r="U109" s="25"/>
      <c r="V109" s="25"/>
      <c r="W109" s="25"/>
      <c r="X109" s="25"/>
      <c r="Y109" s="25"/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  <c r="AX109" s="25"/>
      <c r="AY109" s="25"/>
    </row>
    <row r="110" spans="1:51" s="26" customFormat="1" ht="31.5" x14ac:dyDescent="0.25">
      <c r="A110" s="35" t="s">
        <v>170</v>
      </c>
      <c r="B110" s="43" t="s">
        <v>171</v>
      </c>
      <c r="C110" s="37" t="s">
        <v>26</v>
      </c>
      <c r="D110" s="38" t="s">
        <v>27</v>
      </c>
      <c r="E110" s="50" t="s">
        <v>27</v>
      </c>
      <c r="F110" s="44" t="str">
        <f t="shared" si="3"/>
        <v>нд</v>
      </c>
      <c r="G110" s="44" t="str">
        <f t="shared" si="2"/>
        <v>нд</v>
      </c>
      <c r="H110" s="42" t="s">
        <v>27</v>
      </c>
      <c r="I110" s="5"/>
      <c r="J110" s="25"/>
      <c r="K110" s="25"/>
      <c r="L110" s="25"/>
      <c r="M110" s="25"/>
      <c r="N110" s="25"/>
      <c r="O110" s="25"/>
      <c r="P110" s="25"/>
      <c r="Q110" s="25"/>
      <c r="R110" s="25"/>
      <c r="S110" s="25"/>
      <c r="T110" s="25"/>
      <c r="U110" s="25"/>
      <c r="V110" s="25"/>
      <c r="W110" s="25"/>
      <c r="X110" s="25"/>
      <c r="Y110" s="25"/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  <c r="AX110" s="25"/>
      <c r="AY110" s="25"/>
    </row>
    <row r="111" spans="1:51" s="26" customFormat="1" ht="31.5" x14ac:dyDescent="0.25">
      <c r="A111" s="35" t="s">
        <v>172</v>
      </c>
      <c r="B111" s="43" t="s">
        <v>31</v>
      </c>
      <c r="C111" s="37" t="s">
        <v>26</v>
      </c>
      <c r="D111" s="38" t="s">
        <v>27</v>
      </c>
      <c r="E111" s="50" t="s">
        <v>27</v>
      </c>
      <c r="F111" s="44" t="str">
        <f t="shared" si="3"/>
        <v>нд</v>
      </c>
      <c r="G111" s="44" t="str">
        <f t="shared" si="2"/>
        <v>нд</v>
      </c>
      <c r="H111" s="42" t="s">
        <v>27</v>
      </c>
      <c r="I111" s="5"/>
      <c r="J111" s="25"/>
      <c r="K111" s="25"/>
      <c r="L111" s="25"/>
      <c r="M111" s="25"/>
      <c r="N111" s="25"/>
      <c r="O111" s="25"/>
      <c r="P111" s="25"/>
      <c r="Q111" s="25"/>
      <c r="R111" s="25"/>
      <c r="S111" s="25"/>
      <c r="T111" s="25"/>
      <c r="U111" s="25"/>
      <c r="V111" s="25"/>
      <c r="W111" s="25"/>
      <c r="X111" s="25"/>
      <c r="Y111" s="25"/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  <c r="AX111" s="25"/>
      <c r="AY111" s="25"/>
    </row>
    <row r="112" spans="1:51" s="26" customFormat="1" ht="31.5" x14ac:dyDescent="0.25">
      <c r="A112" s="35" t="s">
        <v>173</v>
      </c>
      <c r="B112" s="43" t="s">
        <v>33</v>
      </c>
      <c r="C112" s="37" t="s">
        <v>26</v>
      </c>
      <c r="D112" s="38" t="s">
        <v>27</v>
      </c>
      <c r="E112" s="50" t="s">
        <v>27</v>
      </c>
      <c r="F112" s="44" t="str">
        <f t="shared" si="3"/>
        <v>нд</v>
      </c>
      <c r="G112" s="44" t="str">
        <f t="shared" si="2"/>
        <v>нд</v>
      </c>
      <c r="H112" s="42" t="s">
        <v>27</v>
      </c>
      <c r="I112" s="5"/>
      <c r="J112" s="25"/>
      <c r="K112" s="25"/>
      <c r="L112" s="25"/>
      <c r="M112" s="25"/>
      <c r="N112" s="25"/>
      <c r="O112" s="25"/>
      <c r="P112" s="25"/>
      <c r="Q112" s="25"/>
      <c r="R112" s="25"/>
      <c r="S112" s="25"/>
      <c r="T112" s="25"/>
      <c r="U112" s="25"/>
      <c r="V112" s="25"/>
      <c r="W112" s="25"/>
      <c r="X112" s="25"/>
      <c r="Y112" s="25"/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  <c r="AX112" s="25"/>
      <c r="AY112" s="25"/>
    </row>
    <row r="113" spans="1:51" s="26" customFormat="1" ht="31.5" x14ac:dyDescent="0.25">
      <c r="A113" s="35" t="s">
        <v>174</v>
      </c>
      <c r="B113" s="43" t="s">
        <v>35</v>
      </c>
      <c r="C113" s="37" t="s">
        <v>26</v>
      </c>
      <c r="D113" s="38" t="s">
        <v>27</v>
      </c>
      <c r="E113" s="50" t="s">
        <v>27</v>
      </c>
      <c r="F113" s="44" t="str">
        <f t="shared" si="3"/>
        <v>нд</v>
      </c>
      <c r="G113" s="44" t="str">
        <f t="shared" si="2"/>
        <v>нд</v>
      </c>
      <c r="H113" s="42" t="s">
        <v>27</v>
      </c>
      <c r="I113" s="5"/>
      <c r="J113" s="25"/>
      <c r="K113" s="25"/>
      <c r="L113" s="25"/>
      <c r="M113" s="25"/>
      <c r="N113" s="25"/>
      <c r="O113" s="25"/>
      <c r="P113" s="25"/>
      <c r="Q113" s="25"/>
      <c r="R113" s="25"/>
      <c r="S113" s="25"/>
      <c r="T113" s="25"/>
      <c r="U113" s="25"/>
      <c r="V113" s="25"/>
      <c r="W113" s="25"/>
      <c r="X113" s="25"/>
      <c r="Y113" s="25"/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  <c r="AX113" s="25"/>
      <c r="AY113" s="25"/>
    </row>
    <row r="114" spans="1:51" s="26" customFormat="1" x14ac:dyDescent="0.25">
      <c r="A114" s="35" t="s">
        <v>175</v>
      </c>
      <c r="B114" s="36" t="s">
        <v>37</v>
      </c>
      <c r="C114" s="37" t="s">
        <v>26</v>
      </c>
      <c r="D114" s="38" t="s">
        <v>27</v>
      </c>
      <c r="E114" s="50" t="s">
        <v>27</v>
      </c>
      <c r="F114" s="44" t="str">
        <f t="shared" si="3"/>
        <v>нд</v>
      </c>
      <c r="G114" s="44" t="str">
        <f t="shared" si="2"/>
        <v>нд</v>
      </c>
      <c r="H114" s="42" t="s">
        <v>27</v>
      </c>
      <c r="I114" s="5"/>
      <c r="J114" s="25"/>
      <c r="K114" s="25"/>
      <c r="L114" s="25"/>
      <c r="M114" s="25"/>
      <c r="N114" s="25"/>
      <c r="O114" s="25"/>
      <c r="P114" s="25"/>
      <c r="Q114" s="25"/>
      <c r="R114" s="25"/>
      <c r="S114" s="25"/>
      <c r="T114" s="25"/>
      <c r="U114" s="25"/>
      <c r="V114" s="25"/>
      <c r="W114" s="25"/>
      <c r="X114" s="25"/>
      <c r="Y114" s="25"/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  <c r="AX114" s="25"/>
      <c r="AY114" s="25"/>
    </row>
    <row r="115" spans="1:51" s="26" customFormat="1" x14ac:dyDescent="0.25">
      <c r="A115" s="35" t="s">
        <v>176</v>
      </c>
      <c r="B115" s="36" t="s">
        <v>39</v>
      </c>
      <c r="C115" s="37" t="s">
        <v>26</v>
      </c>
      <c r="D115" s="38">
        <f>D109</f>
        <v>14.375000000000378</v>
      </c>
      <c r="E115" s="50">
        <f>E109</f>
        <v>1.6199759516036458E-3</v>
      </c>
      <c r="F115" s="44">
        <f t="shared" si="3"/>
        <v>-14.373380024048775</v>
      </c>
      <c r="G115" s="44">
        <f t="shared" si="2"/>
        <v>-99.988730602075805</v>
      </c>
      <c r="H115" s="42" t="s">
        <v>27</v>
      </c>
      <c r="I115" s="5"/>
      <c r="J115" s="25"/>
      <c r="K115" s="25"/>
      <c r="L115" s="25"/>
      <c r="M115" s="25"/>
      <c r="N115" s="25"/>
      <c r="O115" s="25"/>
      <c r="P115" s="25"/>
      <c r="Q115" s="25"/>
      <c r="R115" s="25"/>
      <c r="S115" s="25"/>
      <c r="T115" s="25"/>
      <c r="U115" s="25"/>
      <c r="V115" s="25"/>
      <c r="W115" s="25"/>
      <c r="X115" s="25"/>
      <c r="Y115" s="25"/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  <c r="AX115" s="25"/>
      <c r="AY115" s="25"/>
    </row>
    <row r="116" spans="1:51" s="26" customFormat="1" x14ac:dyDescent="0.25">
      <c r="A116" s="35" t="s">
        <v>177</v>
      </c>
      <c r="B116" s="36" t="s">
        <v>41</v>
      </c>
      <c r="C116" s="37" t="s">
        <v>26</v>
      </c>
      <c r="D116" s="38" t="s">
        <v>27</v>
      </c>
      <c r="E116" s="50" t="s">
        <v>27</v>
      </c>
      <c r="F116" s="44" t="str">
        <f t="shared" si="3"/>
        <v>нд</v>
      </c>
      <c r="G116" s="44" t="str">
        <f t="shared" si="2"/>
        <v>нд</v>
      </c>
      <c r="H116" s="42" t="s">
        <v>27</v>
      </c>
      <c r="I116" s="5"/>
      <c r="J116" s="25"/>
      <c r="K116" s="25"/>
      <c r="L116" s="25"/>
      <c r="M116" s="25"/>
      <c r="N116" s="25"/>
      <c r="O116" s="25"/>
      <c r="P116" s="25"/>
      <c r="Q116" s="25"/>
      <c r="R116" s="25"/>
      <c r="S116" s="25"/>
      <c r="T116" s="25"/>
      <c r="U116" s="25"/>
      <c r="V116" s="25"/>
      <c r="W116" s="25"/>
      <c r="X116" s="25"/>
      <c r="Y116" s="25"/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  <c r="AX116" s="25"/>
      <c r="AY116" s="25"/>
    </row>
    <row r="117" spans="1:51" s="26" customFormat="1" x14ac:dyDescent="0.25">
      <c r="A117" s="35" t="s">
        <v>178</v>
      </c>
      <c r="B117" s="36" t="s">
        <v>43</v>
      </c>
      <c r="C117" s="37" t="s">
        <v>26</v>
      </c>
      <c r="D117" s="38" t="s">
        <v>27</v>
      </c>
      <c r="E117" s="50" t="s">
        <v>27</v>
      </c>
      <c r="F117" s="44" t="str">
        <f t="shared" si="3"/>
        <v>нд</v>
      </c>
      <c r="G117" s="44" t="str">
        <f t="shared" si="2"/>
        <v>нд</v>
      </c>
      <c r="H117" s="42" t="s">
        <v>27</v>
      </c>
      <c r="I117" s="5"/>
      <c r="J117" s="25"/>
      <c r="K117" s="25"/>
      <c r="L117" s="25"/>
      <c r="M117" s="25"/>
      <c r="N117" s="25"/>
      <c r="O117" s="25"/>
      <c r="P117" s="25"/>
      <c r="Q117" s="25"/>
      <c r="R117" s="25"/>
      <c r="S117" s="25"/>
      <c r="T117" s="25"/>
      <c r="U117" s="25"/>
      <c r="V117" s="25"/>
      <c r="W117" s="25"/>
      <c r="X117" s="25"/>
      <c r="Y117" s="25"/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  <c r="AX117" s="25"/>
      <c r="AY117" s="25"/>
    </row>
    <row r="118" spans="1:51" s="26" customFormat="1" x14ac:dyDescent="0.25">
      <c r="A118" s="35" t="s">
        <v>179</v>
      </c>
      <c r="B118" s="36" t="s">
        <v>45</v>
      </c>
      <c r="C118" s="37" t="s">
        <v>26</v>
      </c>
      <c r="D118" s="38" t="s">
        <v>27</v>
      </c>
      <c r="E118" s="50" t="s">
        <v>27</v>
      </c>
      <c r="F118" s="44" t="str">
        <f t="shared" si="3"/>
        <v>нд</v>
      </c>
      <c r="G118" s="44" t="str">
        <f t="shared" si="2"/>
        <v>нд</v>
      </c>
      <c r="H118" s="42" t="s">
        <v>27</v>
      </c>
      <c r="I118" s="5"/>
      <c r="J118" s="25"/>
      <c r="K118" s="25"/>
      <c r="L118" s="25"/>
      <c r="M118" s="25"/>
      <c r="N118" s="25"/>
      <c r="O118" s="25"/>
      <c r="P118" s="25"/>
      <c r="Q118" s="25"/>
      <c r="R118" s="25"/>
      <c r="S118" s="25"/>
      <c r="T118" s="25"/>
      <c r="U118" s="25"/>
      <c r="V118" s="25"/>
      <c r="W118" s="25"/>
      <c r="X118" s="25"/>
      <c r="Y118" s="25"/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  <c r="AX118" s="25"/>
      <c r="AY118" s="25"/>
    </row>
    <row r="119" spans="1:51" s="26" customFormat="1" x14ac:dyDescent="0.25">
      <c r="A119" s="35" t="s">
        <v>180</v>
      </c>
      <c r="B119" s="36" t="s">
        <v>47</v>
      </c>
      <c r="C119" s="37" t="s">
        <v>26</v>
      </c>
      <c r="D119" s="38" t="s">
        <v>27</v>
      </c>
      <c r="E119" s="50" t="s">
        <v>27</v>
      </c>
      <c r="F119" s="44" t="str">
        <f t="shared" si="3"/>
        <v>нд</v>
      </c>
      <c r="G119" s="44" t="str">
        <f t="shared" si="2"/>
        <v>нд</v>
      </c>
      <c r="H119" s="42" t="s">
        <v>27</v>
      </c>
      <c r="I119" s="5"/>
      <c r="J119" s="25"/>
      <c r="K119" s="25"/>
      <c r="L119" s="25"/>
      <c r="M119" s="25"/>
      <c r="N119" s="25"/>
      <c r="O119" s="25"/>
      <c r="P119" s="25"/>
      <c r="Q119" s="25"/>
      <c r="R119" s="25"/>
      <c r="S119" s="25"/>
      <c r="T119" s="25"/>
      <c r="U119" s="25"/>
      <c r="V119" s="25"/>
      <c r="W119" s="25"/>
      <c r="X119" s="25"/>
      <c r="Y119" s="25"/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  <c r="AX119" s="25"/>
      <c r="AY119" s="25"/>
    </row>
    <row r="120" spans="1:51" s="26" customFormat="1" ht="31.5" x14ac:dyDescent="0.25">
      <c r="A120" s="35" t="s">
        <v>181</v>
      </c>
      <c r="B120" s="43" t="s">
        <v>49</v>
      </c>
      <c r="C120" s="37" t="s">
        <v>26</v>
      </c>
      <c r="D120" s="38" t="s">
        <v>27</v>
      </c>
      <c r="E120" s="50" t="s">
        <v>27</v>
      </c>
      <c r="F120" s="44" t="str">
        <f t="shared" si="3"/>
        <v>нд</v>
      </c>
      <c r="G120" s="44" t="str">
        <f t="shared" si="2"/>
        <v>нд</v>
      </c>
      <c r="H120" s="42" t="s">
        <v>27</v>
      </c>
      <c r="I120" s="5"/>
      <c r="J120" s="25"/>
      <c r="K120" s="25"/>
      <c r="L120" s="25"/>
      <c r="M120" s="25"/>
      <c r="N120" s="25"/>
      <c r="O120" s="25"/>
      <c r="P120" s="25"/>
      <c r="Q120" s="25"/>
      <c r="R120" s="25"/>
      <c r="S120" s="25"/>
      <c r="T120" s="25"/>
      <c r="U120" s="25"/>
      <c r="V120" s="25"/>
      <c r="W120" s="25"/>
      <c r="X120" s="25"/>
      <c r="Y120" s="25"/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  <c r="AX120" s="25"/>
      <c r="AY120" s="25"/>
    </row>
    <row r="121" spans="1:51" s="26" customFormat="1" x14ac:dyDescent="0.25">
      <c r="A121" s="35" t="s">
        <v>182</v>
      </c>
      <c r="B121" s="36" t="s">
        <v>51</v>
      </c>
      <c r="C121" s="37" t="s">
        <v>26</v>
      </c>
      <c r="D121" s="38" t="s">
        <v>27</v>
      </c>
      <c r="E121" s="50" t="s">
        <v>27</v>
      </c>
      <c r="F121" s="44" t="str">
        <f t="shared" si="3"/>
        <v>нд</v>
      </c>
      <c r="G121" s="44" t="str">
        <f t="shared" si="2"/>
        <v>нд</v>
      </c>
      <c r="H121" s="42" t="s">
        <v>27</v>
      </c>
      <c r="I121" s="5"/>
      <c r="J121" s="25"/>
      <c r="K121" s="25"/>
      <c r="L121" s="25"/>
      <c r="M121" s="25"/>
      <c r="N121" s="25"/>
      <c r="O121" s="25"/>
      <c r="P121" s="25"/>
      <c r="Q121" s="25"/>
      <c r="R121" s="25"/>
      <c r="S121" s="25"/>
      <c r="T121" s="25"/>
      <c r="U121" s="25"/>
      <c r="V121" s="25"/>
      <c r="W121" s="25"/>
      <c r="X121" s="25"/>
      <c r="Y121" s="25"/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  <c r="AX121" s="25"/>
      <c r="AY121" s="25"/>
    </row>
    <row r="122" spans="1:51" s="26" customFormat="1" x14ac:dyDescent="0.25">
      <c r="A122" s="35" t="s">
        <v>183</v>
      </c>
      <c r="B122" s="36" t="s">
        <v>53</v>
      </c>
      <c r="C122" s="37" t="s">
        <v>26</v>
      </c>
      <c r="D122" s="38" t="s">
        <v>27</v>
      </c>
      <c r="E122" s="50" t="s">
        <v>27</v>
      </c>
      <c r="F122" s="44" t="str">
        <f t="shared" si="3"/>
        <v>нд</v>
      </c>
      <c r="G122" s="44" t="str">
        <f t="shared" si="2"/>
        <v>нд</v>
      </c>
      <c r="H122" s="42" t="s">
        <v>27</v>
      </c>
      <c r="I122" s="5"/>
      <c r="J122" s="25"/>
      <c r="K122" s="25"/>
      <c r="L122" s="25"/>
      <c r="M122" s="25"/>
      <c r="N122" s="25"/>
      <c r="O122" s="25"/>
      <c r="P122" s="25"/>
      <c r="Q122" s="25"/>
      <c r="R122" s="25"/>
      <c r="S122" s="25"/>
      <c r="T122" s="25"/>
      <c r="U122" s="25"/>
      <c r="V122" s="25"/>
      <c r="W122" s="25"/>
      <c r="X122" s="25"/>
      <c r="Y122" s="25"/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  <c r="AX122" s="25"/>
      <c r="AY122" s="25"/>
    </row>
    <row r="123" spans="1:51" s="26" customFormat="1" x14ac:dyDescent="0.25">
      <c r="A123" s="35" t="s">
        <v>184</v>
      </c>
      <c r="B123" s="36" t="s">
        <v>55</v>
      </c>
      <c r="C123" s="37" t="s">
        <v>26</v>
      </c>
      <c r="D123" s="38" t="s">
        <v>27</v>
      </c>
      <c r="E123" s="50" t="s">
        <v>27</v>
      </c>
      <c r="F123" s="44" t="str">
        <f t="shared" si="3"/>
        <v>нд</v>
      </c>
      <c r="G123" s="44" t="str">
        <f t="shared" si="2"/>
        <v>нд</v>
      </c>
      <c r="H123" s="42" t="s">
        <v>27</v>
      </c>
      <c r="I123" s="5"/>
      <c r="J123" s="25"/>
      <c r="K123" s="25"/>
      <c r="L123" s="25"/>
      <c r="M123" s="25"/>
      <c r="N123" s="25"/>
      <c r="O123" s="25"/>
      <c r="P123" s="25"/>
      <c r="Q123" s="25"/>
      <c r="R123" s="25"/>
      <c r="S123" s="25"/>
      <c r="T123" s="25"/>
      <c r="U123" s="25"/>
      <c r="V123" s="25"/>
      <c r="W123" s="25"/>
      <c r="X123" s="25"/>
      <c r="Y123" s="25"/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  <c r="AX123" s="25"/>
      <c r="AY123" s="25"/>
    </row>
    <row r="124" spans="1:51" s="26" customFormat="1" x14ac:dyDescent="0.25">
      <c r="A124" s="35" t="s">
        <v>185</v>
      </c>
      <c r="B124" s="78" t="s">
        <v>186</v>
      </c>
      <c r="C124" s="37" t="s">
        <v>26</v>
      </c>
      <c r="D124" s="38">
        <f>D130</f>
        <v>0</v>
      </c>
      <c r="E124" s="50">
        <f>E130</f>
        <v>0</v>
      </c>
      <c r="F124" s="44">
        <f t="shared" si="3"/>
        <v>0</v>
      </c>
      <c r="G124" s="44" t="str">
        <f t="shared" si="2"/>
        <v>нд</v>
      </c>
      <c r="H124" s="42" t="s">
        <v>27</v>
      </c>
      <c r="I124" s="5"/>
      <c r="J124" s="25"/>
      <c r="K124" s="25"/>
      <c r="L124" s="25"/>
      <c r="M124" s="25"/>
      <c r="N124" s="25"/>
      <c r="O124" s="25"/>
      <c r="P124" s="25"/>
      <c r="Q124" s="25"/>
      <c r="R124" s="25"/>
      <c r="S124" s="25"/>
      <c r="T124" s="25"/>
      <c r="U124" s="25"/>
      <c r="V124" s="25"/>
      <c r="W124" s="25"/>
      <c r="X124" s="25"/>
      <c r="Y124" s="25"/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  <c r="AX124" s="25"/>
      <c r="AY124" s="25"/>
    </row>
    <row r="125" spans="1:51" s="26" customFormat="1" x14ac:dyDescent="0.25">
      <c r="A125" s="35" t="s">
        <v>187</v>
      </c>
      <c r="B125" s="36" t="s">
        <v>29</v>
      </c>
      <c r="C125" s="37" t="s">
        <v>26</v>
      </c>
      <c r="D125" s="38" t="s">
        <v>27</v>
      </c>
      <c r="E125" s="50" t="s">
        <v>27</v>
      </c>
      <c r="F125" s="44" t="str">
        <f t="shared" si="3"/>
        <v>нд</v>
      </c>
      <c r="G125" s="44" t="str">
        <f t="shared" si="2"/>
        <v>нд</v>
      </c>
      <c r="H125" s="42" t="s">
        <v>27</v>
      </c>
      <c r="I125" s="5"/>
      <c r="J125" s="25"/>
      <c r="K125" s="25"/>
      <c r="L125" s="25"/>
      <c r="M125" s="25"/>
      <c r="N125" s="25"/>
      <c r="O125" s="25"/>
      <c r="P125" s="25"/>
      <c r="Q125" s="25"/>
      <c r="R125" s="25"/>
      <c r="S125" s="25"/>
      <c r="T125" s="25"/>
      <c r="U125" s="25"/>
      <c r="V125" s="25"/>
      <c r="W125" s="25"/>
      <c r="X125" s="25"/>
      <c r="Y125" s="25"/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  <c r="AX125" s="25"/>
      <c r="AY125" s="25"/>
    </row>
    <row r="126" spans="1:51" s="26" customFormat="1" ht="31.5" x14ac:dyDescent="0.25">
      <c r="A126" s="35" t="s">
        <v>188</v>
      </c>
      <c r="B126" s="43" t="s">
        <v>31</v>
      </c>
      <c r="C126" s="37" t="s">
        <v>26</v>
      </c>
      <c r="D126" s="38" t="s">
        <v>27</v>
      </c>
      <c r="E126" s="50" t="s">
        <v>27</v>
      </c>
      <c r="F126" s="44" t="str">
        <f t="shared" si="3"/>
        <v>нд</v>
      </c>
      <c r="G126" s="44" t="str">
        <f t="shared" si="2"/>
        <v>нд</v>
      </c>
      <c r="H126" s="42" t="s">
        <v>27</v>
      </c>
      <c r="I126" s="5"/>
      <c r="J126" s="25"/>
      <c r="K126" s="25"/>
      <c r="L126" s="25"/>
      <c r="M126" s="25"/>
      <c r="N126" s="25"/>
      <c r="O126" s="25"/>
      <c r="P126" s="25"/>
      <c r="Q126" s="25"/>
      <c r="R126" s="25"/>
      <c r="S126" s="25"/>
      <c r="T126" s="25"/>
      <c r="U126" s="25"/>
      <c r="V126" s="25"/>
      <c r="W126" s="25"/>
      <c r="X126" s="25"/>
      <c r="Y126" s="25"/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  <c r="AX126" s="25"/>
      <c r="AY126" s="25"/>
    </row>
    <row r="127" spans="1:51" s="26" customFormat="1" ht="31.5" x14ac:dyDescent="0.25">
      <c r="A127" s="35" t="s">
        <v>189</v>
      </c>
      <c r="B127" s="43" t="s">
        <v>33</v>
      </c>
      <c r="C127" s="37" t="s">
        <v>26</v>
      </c>
      <c r="D127" s="38" t="s">
        <v>27</v>
      </c>
      <c r="E127" s="50" t="s">
        <v>27</v>
      </c>
      <c r="F127" s="44" t="str">
        <f t="shared" si="3"/>
        <v>нд</v>
      </c>
      <c r="G127" s="44" t="str">
        <f t="shared" si="2"/>
        <v>нд</v>
      </c>
      <c r="H127" s="42" t="s">
        <v>27</v>
      </c>
      <c r="I127" s="5"/>
      <c r="J127" s="25"/>
      <c r="K127" s="25"/>
      <c r="L127" s="25"/>
      <c r="M127" s="25"/>
      <c r="N127" s="25"/>
      <c r="O127" s="25"/>
      <c r="P127" s="25"/>
      <c r="Q127" s="25"/>
      <c r="R127" s="25"/>
      <c r="S127" s="25"/>
      <c r="T127" s="25"/>
      <c r="U127" s="25"/>
      <c r="V127" s="25"/>
      <c r="W127" s="25"/>
      <c r="X127" s="25"/>
      <c r="Y127" s="25"/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  <c r="AX127" s="25"/>
      <c r="AY127" s="25"/>
    </row>
    <row r="128" spans="1:51" s="26" customFormat="1" ht="31.5" x14ac:dyDescent="0.25">
      <c r="A128" s="35" t="s">
        <v>190</v>
      </c>
      <c r="B128" s="43" t="s">
        <v>35</v>
      </c>
      <c r="C128" s="37" t="s">
        <v>26</v>
      </c>
      <c r="D128" s="38" t="s">
        <v>27</v>
      </c>
      <c r="E128" s="50" t="s">
        <v>27</v>
      </c>
      <c r="F128" s="44" t="str">
        <f t="shared" si="3"/>
        <v>нд</v>
      </c>
      <c r="G128" s="44" t="str">
        <f t="shared" si="2"/>
        <v>нд</v>
      </c>
      <c r="H128" s="42" t="s">
        <v>27</v>
      </c>
      <c r="I128" s="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  <c r="AX128" s="25"/>
      <c r="AY128" s="25"/>
    </row>
    <row r="129" spans="1:51" s="26" customFormat="1" x14ac:dyDescent="0.25">
      <c r="A129" s="35" t="s">
        <v>191</v>
      </c>
      <c r="B129" s="43" t="s">
        <v>192</v>
      </c>
      <c r="C129" s="37" t="s">
        <v>26</v>
      </c>
      <c r="D129" s="38" t="s">
        <v>27</v>
      </c>
      <c r="E129" s="50" t="s">
        <v>27</v>
      </c>
      <c r="F129" s="44" t="str">
        <f t="shared" si="3"/>
        <v>нд</v>
      </c>
      <c r="G129" s="44" t="str">
        <f t="shared" si="2"/>
        <v>нд</v>
      </c>
      <c r="H129" s="42" t="s">
        <v>27</v>
      </c>
      <c r="I129" s="5"/>
      <c r="J129" s="25"/>
      <c r="K129" s="25"/>
      <c r="L129" s="25"/>
      <c r="M129" s="25"/>
      <c r="N129" s="25"/>
      <c r="O129" s="25"/>
      <c r="P129" s="25"/>
      <c r="Q129" s="25"/>
      <c r="R129" s="25"/>
      <c r="S129" s="25"/>
      <c r="T129" s="25"/>
      <c r="U129" s="25"/>
      <c r="V129" s="25"/>
      <c r="W129" s="25"/>
      <c r="X129" s="25"/>
      <c r="Y129" s="25"/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  <c r="AX129" s="25"/>
      <c r="AY129" s="25"/>
    </row>
    <row r="130" spans="1:51" s="26" customFormat="1" x14ac:dyDescent="0.25">
      <c r="A130" s="35" t="s">
        <v>193</v>
      </c>
      <c r="B130" s="43" t="s">
        <v>194</v>
      </c>
      <c r="C130" s="37" t="s">
        <v>26</v>
      </c>
      <c r="D130" s="38">
        <v>0</v>
      </c>
      <c r="E130" s="50">
        <v>0</v>
      </c>
      <c r="F130" s="44">
        <f t="shared" si="3"/>
        <v>0</v>
      </c>
      <c r="G130" s="44" t="str">
        <f t="shared" si="2"/>
        <v>нд</v>
      </c>
      <c r="H130" s="42" t="s">
        <v>27</v>
      </c>
      <c r="I130" s="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  <c r="AX130" s="25"/>
      <c r="AY130" s="25"/>
    </row>
    <row r="131" spans="1:51" s="26" customFormat="1" x14ac:dyDescent="0.25">
      <c r="A131" s="35" t="s">
        <v>195</v>
      </c>
      <c r="B131" s="43" t="s">
        <v>196</v>
      </c>
      <c r="C131" s="37" t="s">
        <v>26</v>
      </c>
      <c r="D131" s="38" t="s">
        <v>27</v>
      </c>
      <c r="E131" s="50" t="s">
        <v>27</v>
      </c>
      <c r="F131" s="44" t="str">
        <f t="shared" si="3"/>
        <v>нд</v>
      </c>
      <c r="G131" s="44" t="str">
        <f t="shared" si="2"/>
        <v>нд</v>
      </c>
      <c r="H131" s="42" t="s">
        <v>27</v>
      </c>
      <c r="I131" s="5"/>
      <c r="J131" s="25"/>
      <c r="K131" s="25"/>
      <c r="L131" s="25"/>
      <c r="M131" s="25"/>
      <c r="N131" s="25"/>
      <c r="O131" s="25"/>
      <c r="P131" s="25"/>
      <c r="Q131" s="25"/>
      <c r="R131" s="25"/>
      <c r="S131" s="25"/>
      <c r="T131" s="25"/>
      <c r="U131" s="25"/>
      <c r="V131" s="25"/>
      <c r="W131" s="25"/>
      <c r="X131" s="25"/>
      <c r="Y131" s="25"/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  <c r="AX131" s="25"/>
      <c r="AY131" s="25"/>
    </row>
    <row r="132" spans="1:51" s="26" customFormat="1" x14ac:dyDescent="0.25">
      <c r="A132" s="35" t="s">
        <v>197</v>
      </c>
      <c r="B132" s="43" t="s">
        <v>198</v>
      </c>
      <c r="C132" s="37" t="s">
        <v>26</v>
      </c>
      <c r="D132" s="38" t="s">
        <v>27</v>
      </c>
      <c r="E132" s="50" t="s">
        <v>27</v>
      </c>
      <c r="F132" s="44" t="str">
        <f t="shared" si="3"/>
        <v>нд</v>
      </c>
      <c r="G132" s="44" t="str">
        <f t="shared" si="2"/>
        <v>нд</v>
      </c>
      <c r="H132" s="42" t="s">
        <v>27</v>
      </c>
      <c r="I132" s="5"/>
      <c r="J132" s="25"/>
      <c r="K132" s="25"/>
      <c r="L132" s="25"/>
      <c r="M132" s="25"/>
      <c r="N132" s="25"/>
      <c r="O132" s="25"/>
      <c r="P132" s="25"/>
      <c r="Q132" s="25"/>
      <c r="R132" s="25"/>
      <c r="S132" s="25"/>
      <c r="T132" s="25"/>
      <c r="U132" s="25"/>
      <c r="V132" s="25"/>
      <c r="W132" s="25"/>
      <c r="X132" s="25"/>
      <c r="Y132" s="25"/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  <c r="AX132" s="25"/>
      <c r="AY132" s="25"/>
    </row>
    <row r="133" spans="1:51" s="26" customFormat="1" x14ac:dyDescent="0.25">
      <c r="A133" s="35" t="s">
        <v>199</v>
      </c>
      <c r="B133" s="43" t="s">
        <v>200</v>
      </c>
      <c r="C133" s="37" t="s">
        <v>26</v>
      </c>
      <c r="D133" s="38" t="s">
        <v>27</v>
      </c>
      <c r="E133" s="50" t="s">
        <v>27</v>
      </c>
      <c r="F133" s="44" t="str">
        <f t="shared" si="3"/>
        <v>нд</v>
      </c>
      <c r="G133" s="44" t="str">
        <f t="shared" si="2"/>
        <v>нд</v>
      </c>
      <c r="H133" s="42" t="s">
        <v>27</v>
      </c>
      <c r="I133" s="5"/>
      <c r="J133" s="25"/>
      <c r="K133" s="25"/>
      <c r="L133" s="25"/>
      <c r="M133" s="25"/>
      <c r="N133" s="25"/>
      <c r="O133" s="25"/>
      <c r="P133" s="25"/>
      <c r="Q133" s="25"/>
      <c r="R133" s="25"/>
      <c r="S133" s="25"/>
      <c r="T133" s="25"/>
      <c r="U133" s="25"/>
      <c r="V133" s="25"/>
      <c r="W133" s="25"/>
      <c r="X133" s="25"/>
      <c r="Y133" s="25"/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  <c r="AX133" s="25"/>
      <c r="AY133" s="25"/>
    </row>
    <row r="134" spans="1:51" s="26" customFormat="1" x14ac:dyDescent="0.25">
      <c r="A134" s="35" t="s">
        <v>201</v>
      </c>
      <c r="B134" s="43" t="s">
        <v>202</v>
      </c>
      <c r="C134" s="37" t="s">
        <v>26</v>
      </c>
      <c r="D134" s="38" t="s">
        <v>27</v>
      </c>
      <c r="E134" s="50" t="s">
        <v>27</v>
      </c>
      <c r="F134" s="44" t="str">
        <f t="shared" si="3"/>
        <v>нд</v>
      </c>
      <c r="G134" s="44" t="str">
        <f t="shared" si="2"/>
        <v>нд</v>
      </c>
      <c r="H134" s="42" t="s">
        <v>27</v>
      </c>
      <c r="I134" s="5"/>
      <c r="J134" s="25"/>
      <c r="K134" s="25"/>
      <c r="L134" s="25"/>
      <c r="M134" s="25"/>
      <c r="N134" s="25"/>
      <c r="O134" s="25"/>
      <c r="P134" s="25"/>
      <c r="Q134" s="25"/>
      <c r="R134" s="25"/>
      <c r="S134" s="25"/>
      <c r="T134" s="25"/>
      <c r="U134" s="25"/>
      <c r="V134" s="25"/>
      <c r="W134" s="25"/>
      <c r="X134" s="25"/>
      <c r="Y134" s="25"/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  <c r="AX134" s="25"/>
      <c r="AY134" s="25"/>
    </row>
    <row r="135" spans="1:51" s="26" customFormat="1" ht="31.5" x14ac:dyDescent="0.25">
      <c r="A135" s="35" t="s">
        <v>203</v>
      </c>
      <c r="B135" s="43" t="s">
        <v>49</v>
      </c>
      <c r="C135" s="37" t="s">
        <v>26</v>
      </c>
      <c r="D135" s="38" t="s">
        <v>27</v>
      </c>
      <c r="E135" s="50" t="s">
        <v>27</v>
      </c>
      <c r="F135" s="44" t="str">
        <f t="shared" si="3"/>
        <v>нд</v>
      </c>
      <c r="G135" s="44" t="str">
        <f t="shared" si="2"/>
        <v>нд</v>
      </c>
      <c r="H135" s="42" t="s">
        <v>27</v>
      </c>
      <c r="I135" s="5"/>
      <c r="J135" s="25"/>
      <c r="K135" s="25"/>
      <c r="L135" s="25"/>
      <c r="M135" s="25"/>
      <c r="N135" s="25"/>
      <c r="O135" s="25"/>
      <c r="P135" s="25"/>
      <c r="Q135" s="25"/>
      <c r="R135" s="25"/>
      <c r="S135" s="25"/>
      <c r="T135" s="25"/>
      <c r="U135" s="25"/>
      <c r="V135" s="25"/>
      <c r="W135" s="25"/>
      <c r="X135" s="25"/>
      <c r="Y135" s="25"/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  <c r="AX135" s="25"/>
      <c r="AY135" s="25"/>
    </row>
    <row r="136" spans="1:51" s="26" customFormat="1" x14ac:dyDescent="0.25">
      <c r="A136" s="35" t="s">
        <v>204</v>
      </c>
      <c r="B136" s="36" t="s">
        <v>205</v>
      </c>
      <c r="C136" s="37" t="s">
        <v>26</v>
      </c>
      <c r="D136" s="38" t="s">
        <v>27</v>
      </c>
      <c r="E136" s="50" t="s">
        <v>27</v>
      </c>
      <c r="F136" s="44" t="str">
        <f t="shared" si="3"/>
        <v>нд</v>
      </c>
      <c r="G136" s="44" t="str">
        <f t="shared" si="2"/>
        <v>нд</v>
      </c>
      <c r="H136" s="42" t="s">
        <v>27</v>
      </c>
      <c r="I136" s="5"/>
      <c r="J136" s="25"/>
      <c r="K136" s="25"/>
      <c r="L136" s="25"/>
      <c r="M136" s="25"/>
      <c r="N136" s="25"/>
      <c r="O136" s="25"/>
      <c r="P136" s="25"/>
      <c r="Q136" s="25"/>
      <c r="R136" s="25"/>
      <c r="S136" s="25"/>
      <c r="T136" s="25"/>
      <c r="U136" s="25"/>
      <c r="V136" s="25"/>
      <c r="W136" s="25"/>
      <c r="X136" s="25"/>
      <c r="Y136" s="25"/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  <c r="AX136" s="25"/>
      <c r="AY136" s="25"/>
    </row>
    <row r="137" spans="1:51" s="26" customFormat="1" x14ac:dyDescent="0.25">
      <c r="A137" s="35" t="s">
        <v>206</v>
      </c>
      <c r="B137" s="36" t="s">
        <v>53</v>
      </c>
      <c r="C137" s="37" t="s">
        <v>26</v>
      </c>
      <c r="D137" s="38" t="s">
        <v>27</v>
      </c>
      <c r="E137" s="50" t="s">
        <v>27</v>
      </c>
      <c r="F137" s="44" t="str">
        <f t="shared" si="3"/>
        <v>нд</v>
      </c>
      <c r="G137" s="44" t="str">
        <f t="shared" si="2"/>
        <v>нд</v>
      </c>
      <c r="H137" s="42" t="s">
        <v>27</v>
      </c>
      <c r="I137" s="5"/>
      <c r="J137" s="25"/>
      <c r="K137" s="25"/>
      <c r="L137" s="25"/>
      <c r="M137" s="25"/>
      <c r="N137" s="25"/>
      <c r="O137" s="25"/>
      <c r="P137" s="25"/>
      <c r="Q137" s="25"/>
      <c r="R137" s="25"/>
      <c r="S137" s="25"/>
      <c r="T137" s="25"/>
      <c r="U137" s="25"/>
      <c r="V137" s="25"/>
      <c r="W137" s="25"/>
      <c r="X137" s="25"/>
      <c r="Y137" s="25"/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  <c r="AX137" s="25"/>
      <c r="AY137" s="25"/>
    </row>
    <row r="138" spans="1:51" s="26" customFormat="1" x14ac:dyDescent="0.25">
      <c r="A138" s="35" t="s">
        <v>207</v>
      </c>
      <c r="B138" s="43" t="s">
        <v>208</v>
      </c>
      <c r="C138" s="37" t="s">
        <v>26</v>
      </c>
      <c r="D138" s="38" t="s">
        <v>27</v>
      </c>
      <c r="E138" s="50" t="s">
        <v>27</v>
      </c>
      <c r="F138" s="44" t="str">
        <f t="shared" si="3"/>
        <v>нд</v>
      </c>
      <c r="G138" s="44" t="str">
        <f t="shared" si="2"/>
        <v>нд</v>
      </c>
      <c r="H138" s="42" t="s">
        <v>27</v>
      </c>
      <c r="I138" s="5"/>
      <c r="J138" s="25"/>
      <c r="K138" s="25"/>
      <c r="L138" s="25"/>
      <c r="M138" s="25"/>
      <c r="N138" s="25"/>
      <c r="O138" s="25"/>
      <c r="P138" s="25"/>
      <c r="Q138" s="25"/>
      <c r="R138" s="25"/>
      <c r="S138" s="25"/>
      <c r="T138" s="25"/>
      <c r="U138" s="25"/>
      <c r="V138" s="25"/>
      <c r="W138" s="25"/>
      <c r="X138" s="25"/>
      <c r="Y138" s="25"/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  <c r="AX138" s="25"/>
      <c r="AY138" s="25"/>
    </row>
    <row r="139" spans="1:51" s="26" customFormat="1" x14ac:dyDescent="0.25">
      <c r="A139" s="35" t="s">
        <v>209</v>
      </c>
      <c r="B139" s="78" t="s">
        <v>210</v>
      </c>
      <c r="C139" s="37" t="s">
        <v>26</v>
      </c>
      <c r="D139" s="38">
        <f>D109-D124</f>
        <v>14.375000000000378</v>
      </c>
      <c r="E139" s="50">
        <f>E145</f>
        <v>1.6199759516036458E-3</v>
      </c>
      <c r="F139" s="44">
        <f t="shared" si="3"/>
        <v>-14.373380024048775</v>
      </c>
      <c r="G139" s="44">
        <f>IFERROR(F139/D139*100,"нд")</f>
        <v>-99.988730602075805</v>
      </c>
      <c r="H139" s="42" t="s">
        <v>27</v>
      </c>
      <c r="I139" s="5"/>
      <c r="J139" s="25"/>
      <c r="K139" s="25"/>
      <c r="L139" s="25"/>
      <c r="M139" s="25"/>
      <c r="N139" s="25"/>
      <c r="O139" s="25"/>
      <c r="P139" s="25"/>
      <c r="Q139" s="25"/>
      <c r="R139" s="25"/>
      <c r="S139" s="25"/>
      <c r="T139" s="25"/>
      <c r="U139" s="25"/>
      <c r="V139" s="25"/>
      <c r="W139" s="25"/>
      <c r="X139" s="25"/>
      <c r="Y139" s="25"/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  <c r="AX139" s="25"/>
      <c r="AY139" s="25"/>
    </row>
    <row r="140" spans="1:51" s="26" customFormat="1" x14ac:dyDescent="0.25">
      <c r="A140" s="35" t="s">
        <v>211</v>
      </c>
      <c r="B140" s="36" t="s">
        <v>29</v>
      </c>
      <c r="C140" s="37" t="s">
        <v>26</v>
      </c>
      <c r="D140" s="38" t="s">
        <v>27</v>
      </c>
      <c r="E140" s="50" t="s">
        <v>27</v>
      </c>
      <c r="F140" s="44" t="str">
        <f t="shared" si="3"/>
        <v>нд</v>
      </c>
      <c r="G140" s="44" t="str">
        <f t="shared" si="2"/>
        <v>нд</v>
      </c>
      <c r="H140" s="42" t="s">
        <v>27</v>
      </c>
      <c r="I140" s="5"/>
      <c r="J140" s="25"/>
      <c r="K140" s="25"/>
      <c r="L140" s="25"/>
      <c r="M140" s="25"/>
      <c r="N140" s="25"/>
      <c r="O140" s="25"/>
      <c r="P140" s="25"/>
      <c r="Q140" s="25"/>
      <c r="R140" s="25"/>
      <c r="S140" s="25"/>
      <c r="T140" s="25"/>
      <c r="U140" s="25"/>
      <c r="V140" s="25"/>
      <c r="W140" s="25"/>
      <c r="X140" s="25"/>
      <c r="Y140" s="25"/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  <c r="AX140" s="25"/>
      <c r="AY140" s="25"/>
    </row>
    <row r="141" spans="1:51" s="26" customFormat="1" ht="31.5" x14ac:dyDescent="0.25">
      <c r="A141" s="35" t="s">
        <v>212</v>
      </c>
      <c r="B141" s="43" t="s">
        <v>31</v>
      </c>
      <c r="C141" s="37" t="s">
        <v>26</v>
      </c>
      <c r="D141" s="38" t="s">
        <v>27</v>
      </c>
      <c r="E141" s="50" t="s">
        <v>27</v>
      </c>
      <c r="F141" s="44" t="str">
        <f t="shared" si="3"/>
        <v>нд</v>
      </c>
      <c r="G141" s="44" t="str">
        <f t="shared" si="2"/>
        <v>нд</v>
      </c>
      <c r="H141" s="42" t="s">
        <v>27</v>
      </c>
      <c r="I141" s="5"/>
      <c r="J141" s="25"/>
      <c r="K141" s="25"/>
      <c r="L141" s="25"/>
      <c r="M141" s="25"/>
      <c r="N141" s="25"/>
      <c r="O141" s="25"/>
      <c r="P141" s="25"/>
      <c r="Q141" s="25"/>
      <c r="R141" s="25"/>
      <c r="S141" s="25"/>
      <c r="T141" s="25"/>
      <c r="U141" s="25"/>
      <c r="V141" s="25"/>
      <c r="W141" s="25"/>
      <c r="X141" s="25"/>
      <c r="Y141" s="25"/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  <c r="AX141" s="25"/>
      <c r="AY141" s="25"/>
    </row>
    <row r="142" spans="1:51" s="26" customFormat="1" ht="31.5" x14ac:dyDescent="0.25">
      <c r="A142" s="35" t="s">
        <v>213</v>
      </c>
      <c r="B142" s="43" t="s">
        <v>33</v>
      </c>
      <c r="C142" s="37" t="s">
        <v>26</v>
      </c>
      <c r="D142" s="38" t="s">
        <v>27</v>
      </c>
      <c r="E142" s="50" t="s">
        <v>27</v>
      </c>
      <c r="F142" s="44" t="str">
        <f t="shared" si="3"/>
        <v>нд</v>
      </c>
      <c r="G142" s="44" t="str">
        <f t="shared" si="2"/>
        <v>нд</v>
      </c>
      <c r="H142" s="42" t="s">
        <v>27</v>
      </c>
      <c r="I142" s="5"/>
      <c r="J142" s="25"/>
      <c r="K142" s="25"/>
      <c r="L142" s="25"/>
      <c r="M142" s="25"/>
      <c r="N142" s="25"/>
      <c r="O142" s="25"/>
      <c r="P142" s="25"/>
      <c r="Q142" s="25"/>
      <c r="R142" s="25"/>
      <c r="S142" s="25"/>
      <c r="T142" s="25"/>
      <c r="U142" s="25"/>
      <c r="V142" s="25"/>
      <c r="W142" s="25"/>
      <c r="X142" s="25"/>
      <c r="Y142" s="25"/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  <c r="AX142" s="25"/>
      <c r="AY142" s="25"/>
    </row>
    <row r="143" spans="1:51" s="26" customFormat="1" ht="31.5" x14ac:dyDescent="0.25">
      <c r="A143" s="35" t="s">
        <v>214</v>
      </c>
      <c r="B143" s="43" t="s">
        <v>35</v>
      </c>
      <c r="C143" s="37" t="s">
        <v>26</v>
      </c>
      <c r="D143" s="38" t="s">
        <v>27</v>
      </c>
      <c r="E143" s="50" t="s">
        <v>27</v>
      </c>
      <c r="F143" s="44" t="str">
        <f t="shared" si="3"/>
        <v>нд</v>
      </c>
      <c r="G143" s="44" t="str">
        <f t="shared" si="2"/>
        <v>нд</v>
      </c>
      <c r="H143" s="42" t="s">
        <v>27</v>
      </c>
      <c r="I143" s="5"/>
      <c r="J143" s="25"/>
      <c r="K143" s="25"/>
      <c r="L143" s="25"/>
      <c r="M143" s="25"/>
      <c r="N143" s="25"/>
      <c r="O143" s="25"/>
      <c r="P143" s="25"/>
      <c r="Q143" s="25"/>
      <c r="R143" s="25"/>
      <c r="S143" s="25"/>
      <c r="T143" s="25"/>
      <c r="U143" s="25"/>
      <c r="V143" s="25"/>
      <c r="W143" s="25"/>
      <c r="X143" s="25"/>
      <c r="Y143" s="25"/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  <c r="AX143" s="25"/>
      <c r="AY143" s="25"/>
    </row>
    <row r="144" spans="1:51" s="26" customFormat="1" x14ac:dyDescent="0.25">
      <c r="A144" s="35" t="s">
        <v>215</v>
      </c>
      <c r="B144" s="36" t="s">
        <v>37</v>
      </c>
      <c r="C144" s="37" t="s">
        <v>26</v>
      </c>
      <c r="D144" s="38" t="s">
        <v>27</v>
      </c>
      <c r="E144" s="50" t="s">
        <v>27</v>
      </c>
      <c r="F144" s="44" t="str">
        <f t="shared" si="3"/>
        <v>нд</v>
      </c>
      <c r="G144" s="44" t="str">
        <f t="shared" si="2"/>
        <v>нд</v>
      </c>
      <c r="H144" s="42" t="s">
        <v>27</v>
      </c>
      <c r="I144" s="5"/>
      <c r="J144" s="25"/>
      <c r="K144" s="25"/>
      <c r="L144" s="25"/>
      <c r="M144" s="25"/>
      <c r="N144" s="25"/>
      <c r="O144" s="25"/>
      <c r="P144" s="25"/>
      <c r="Q144" s="25"/>
      <c r="R144" s="25"/>
      <c r="S144" s="25"/>
      <c r="T144" s="25"/>
      <c r="U144" s="25"/>
      <c r="V144" s="25"/>
      <c r="W144" s="25"/>
      <c r="X144" s="25"/>
      <c r="Y144" s="25"/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  <c r="AX144" s="25"/>
      <c r="AY144" s="25"/>
    </row>
    <row r="145" spans="1:51" s="26" customFormat="1" x14ac:dyDescent="0.25">
      <c r="A145" s="35" t="s">
        <v>216</v>
      </c>
      <c r="B145" s="36" t="s">
        <v>39</v>
      </c>
      <c r="C145" s="37" t="s">
        <v>26</v>
      </c>
      <c r="D145" s="38">
        <f>D139</f>
        <v>14.375000000000378</v>
      </c>
      <c r="E145" s="50">
        <f>E115</f>
        <v>1.6199759516036458E-3</v>
      </c>
      <c r="F145" s="44">
        <f t="shared" si="3"/>
        <v>-14.373380024048775</v>
      </c>
      <c r="G145" s="44">
        <f t="shared" si="2"/>
        <v>-99.988730602075805</v>
      </c>
      <c r="H145" s="42" t="s">
        <v>27</v>
      </c>
      <c r="I145" s="5"/>
      <c r="J145" s="25"/>
      <c r="K145" s="25"/>
      <c r="L145" s="25"/>
      <c r="M145" s="25"/>
      <c r="N145" s="25"/>
      <c r="O145" s="25"/>
      <c r="P145" s="25"/>
      <c r="Q145" s="25"/>
      <c r="R145" s="25"/>
      <c r="S145" s="25"/>
      <c r="T145" s="25"/>
      <c r="U145" s="25"/>
      <c r="V145" s="25"/>
      <c r="W145" s="25"/>
      <c r="X145" s="25"/>
      <c r="Y145" s="25"/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  <c r="AX145" s="25"/>
      <c r="AY145" s="25"/>
    </row>
    <row r="146" spans="1:51" s="26" customFormat="1" x14ac:dyDescent="0.25">
      <c r="A146" s="35" t="s">
        <v>217</v>
      </c>
      <c r="B146" s="36" t="s">
        <v>41</v>
      </c>
      <c r="C146" s="37" t="s">
        <v>26</v>
      </c>
      <c r="D146" s="38" t="s">
        <v>27</v>
      </c>
      <c r="E146" s="50" t="s">
        <v>27</v>
      </c>
      <c r="F146" s="44" t="str">
        <f t="shared" si="3"/>
        <v>нд</v>
      </c>
      <c r="G146" s="44" t="str">
        <f t="shared" si="2"/>
        <v>нд</v>
      </c>
      <c r="H146" s="42" t="s">
        <v>27</v>
      </c>
      <c r="I146" s="5"/>
      <c r="J146" s="25"/>
      <c r="K146" s="25"/>
      <c r="L146" s="25"/>
      <c r="M146" s="25"/>
      <c r="N146" s="25"/>
      <c r="O146" s="25"/>
      <c r="P146" s="25"/>
      <c r="Q146" s="25"/>
      <c r="R146" s="25"/>
      <c r="S146" s="25"/>
      <c r="T146" s="25"/>
      <c r="U146" s="25"/>
      <c r="V146" s="25"/>
      <c r="W146" s="25"/>
      <c r="X146" s="25"/>
      <c r="Y146" s="25"/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  <c r="AX146" s="25"/>
      <c r="AY146" s="25"/>
    </row>
    <row r="147" spans="1:51" s="26" customFormat="1" x14ac:dyDescent="0.25">
      <c r="A147" s="35" t="s">
        <v>218</v>
      </c>
      <c r="B147" s="43" t="s">
        <v>43</v>
      </c>
      <c r="C147" s="37" t="s">
        <v>26</v>
      </c>
      <c r="D147" s="38" t="s">
        <v>27</v>
      </c>
      <c r="E147" s="50" t="s">
        <v>27</v>
      </c>
      <c r="F147" s="44" t="str">
        <f t="shared" si="3"/>
        <v>нд</v>
      </c>
      <c r="G147" s="44" t="str">
        <f t="shared" si="2"/>
        <v>нд</v>
      </c>
      <c r="H147" s="42" t="s">
        <v>27</v>
      </c>
      <c r="I147" s="5"/>
      <c r="J147" s="25"/>
      <c r="K147" s="25"/>
      <c r="L147" s="25"/>
      <c r="M147" s="25"/>
      <c r="N147" s="25"/>
      <c r="O147" s="25"/>
      <c r="P147" s="25"/>
      <c r="Q147" s="25"/>
      <c r="R147" s="25"/>
      <c r="S147" s="25"/>
      <c r="T147" s="25"/>
      <c r="U147" s="25"/>
      <c r="V147" s="25"/>
      <c r="W147" s="25"/>
      <c r="X147" s="25"/>
      <c r="Y147" s="25"/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  <c r="AX147" s="25"/>
      <c r="AY147" s="25"/>
    </row>
    <row r="148" spans="1:51" s="26" customFormat="1" x14ac:dyDescent="0.25">
      <c r="A148" s="35" t="s">
        <v>219</v>
      </c>
      <c r="B148" s="36" t="s">
        <v>45</v>
      </c>
      <c r="C148" s="37" t="s">
        <v>26</v>
      </c>
      <c r="D148" s="38" t="s">
        <v>27</v>
      </c>
      <c r="E148" s="50" t="s">
        <v>27</v>
      </c>
      <c r="F148" s="44" t="str">
        <f t="shared" si="3"/>
        <v>нд</v>
      </c>
      <c r="G148" s="44" t="str">
        <f t="shared" si="2"/>
        <v>нд</v>
      </c>
      <c r="H148" s="42" t="s">
        <v>27</v>
      </c>
      <c r="I148" s="5"/>
      <c r="J148" s="25"/>
      <c r="K148" s="25"/>
      <c r="L148" s="25"/>
      <c r="M148" s="25"/>
      <c r="N148" s="25"/>
      <c r="O148" s="25"/>
      <c r="P148" s="25"/>
      <c r="Q148" s="25"/>
      <c r="R148" s="25"/>
      <c r="S148" s="25"/>
      <c r="T148" s="25"/>
      <c r="U148" s="25"/>
      <c r="V148" s="25"/>
      <c r="W148" s="25"/>
      <c r="X148" s="25"/>
      <c r="Y148" s="25"/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  <c r="AX148" s="25"/>
      <c r="AY148" s="25"/>
    </row>
    <row r="149" spans="1:51" s="26" customFormat="1" x14ac:dyDescent="0.25">
      <c r="A149" s="35" t="s">
        <v>220</v>
      </c>
      <c r="B149" s="36" t="s">
        <v>47</v>
      </c>
      <c r="C149" s="37" t="s">
        <v>26</v>
      </c>
      <c r="D149" s="38" t="s">
        <v>27</v>
      </c>
      <c r="E149" s="50" t="s">
        <v>27</v>
      </c>
      <c r="F149" s="44" t="str">
        <f t="shared" si="3"/>
        <v>нд</v>
      </c>
      <c r="G149" s="44" t="str">
        <f t="shared" si="2"/>
        <v>нд</v>
      </c>
      <c r="H149" s="42" t="s">
        <v>27</v>
      </c>
      <c r="I149" s="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  <c r="AX149" s="25"/>
      <c r="AY149" s="25"/>
    </row>
    <row r="150" spans="1:51" s="26" customFormat="1" ht="31.5" x14ac:dyDescent="0.25">
      <c r="A150" s="35" t="s">
        <v>221</v>
      </c>
      <c r="B150" s="43" t="s">
        <v>49</v>
      </c>
      <c r="C150" s="37" t="s">
        <v>26</v>
      </c>
      <c r="D150" s="38" t="s">
        <v>27</v>
      </c>
      <c r="E150" s="50" t="s">
        <v>27</v>
      </c>
      <c r="F150" s="44" t="str">
        <f t="shared" si="3"/>
        <v>нд</v>
      </c>
      <c r="G150" s="44" t="str">
        <f t="shared" si="2"/>
        <v>нд</v>
      </c>
      <c r="H150" s="42" t="s">
        <v>27</v>
      </c>
      <c r="I150" s="5"/>
      <c r="J150" s="25"/>
      <c r="K150" s="25"/>
      <c r="L150" s="25"/>
      <c r="M150" s="25"/>
      <c r="N150" s="25"/>
      <c r="O150" s="25"/>
      <c r="P150" s="25"/>
      <c r="Q150" s="25"/>
      <c r="R150" s="25"/>
      <c r="S150" s="25"/>
      <c r="T150" s="25"/>
      <c r="U150" s="25"/>
      <c r="V150" s="25"/>
      <c r="W150" s="25"/>
      <c r="X150" s="25"/>
      <c r="Y150" s="25"/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  <c r="AX150" s="25"/>
      <c r="AY150" s="25"/>
    </row>
    <row r="151" spans="1:51" s="26" customFormat="1" x14ac:dyDescent="0.25">
      <c r="A151" s="35" t="s">
        <v>222</v>
      </c>
      <c r="B151" s="36" t="s">
        <v>51</v>
      </c>
      <c r="C151" s="37" t="s">
        <v>26</v>
      </c>
      <c r="D151" s="38" t="s">
        <v>27</v>
      </c>
      <c r="E151" s="50" t="s">
        <v>27</v>
      </c>
      <c r="F151" s="44" t="str">
        <f t="shared" si="3"/>
        <v>нд</v>
      </c>
      <c r="G151" s="44" t="str">
        <f t="shared" si="2"/>
        <v>нд</v>
      </c>
      <c r="H151" s="42" t="s">
        <v>27</v>
      </c>
      <c r="I151" s="5"/>
      <c r="J151" s="25"/>
      <c r="K151" s="25"/>
      <c r="L151" s="25"/>
      <c r="M151" s="25"/>
      <c r="N151" s="25"/>
      <c r="O151" s="25"/>
      <c r="P151" s="25"/>
      <c r="Q151" s="25"/>
      <c r="R151" s="25"/>
      <c r="S151" s="25"/>
      <c r="T151" s="25"/>
      <c r="U151" s="25"/>
      <c r="V151" s="25"/>
      <c r="W151" s="25"/>
      <c r="X151" s="25"/>
      <c r="Y151" s="25"/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  <c r="AX151" s="25"/>
      <c r="AY151" s="25"/>
    </row>
    <row r="152" spans="1:51" s="26" customFormat="1" x14ac:dyDescent="0.25">
      <c r="A152" s="35" t="s">
        <v>223</v>
      </c>
      <c r="B152" s="36" t="s">
        <v>53</v>
      </c>
      <c r="C152" s="37" t="s">
        <v>26</v>
      </c>
      <c r="D152" s="38" t="s">
        <v>27</v>
      </c>
      <c r="E152" s="50" t="s">
        <v>27</v>
      </c>
      <c r="F152" s="44" t="str">
        <f t="shared" si="3"/>
        <v>нд</v>
      </c>
      <c r="G152" s="44" t="str">
        <f t="shared" ref="G152:G215" si="4">IFERROR(F152/D152*100,"нд")</f>
        <v>нд</v>
      </c>
      <c r="H152" s="42" t="s">
        <v>27</v>
      </c>
      <c r="I152" s="5"/>
      <c r="J152" s="25"/>
      <c r="K152" s="25"/>
      <c r="L152" s="25"/>
      <c r="M152" s="25"/>
      <c r="N152" s="25"/>
      <c r="O152" s="25"/>
      <c r="P152" s="25"/>
      <c r="Q152" s="25"/>
      <c r="R152" s="25"/>
      <c r="S152" s="25"/>
      <c r="T152" s="25"/>
      <c r="U152" s="25"/>
      <c r="V152" s="25"/>
      <c r="W152" s="25"/>
      <c r="X152" s="25"/>
      <c r="Y152" s="25"/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  <c r="AX152" s="25"/>
      <c r="AY152" s="25"/>
    </row>
    <row r="153" spans="1:51" s="26" customFormat="1" x14ac:dyDescent="0.25">
      <c r="A153" s="35" t="s">
        <v>224</v>
      </c>
      <c r="B153" s="36" t="s">
        <v>55</v>
      </c>
      <c r="C153" s="37" t="s">
        <v>26</v>
      </c>
      <c r="D153" s="38" t="s">
        <v>27</v>
      </c>
      <c r="E153" s="50" t="s">
        <v>27</v>
      </c>
      <c r="F153" s="44" t="str">
        <f t="shared" si="3"/>
        <v>нд</v>
      </c>
      <c r="G153" s="44" t="str">
        <f t="shared" si="4"/>
        <v>нд</v>
      </c>
      <c r="H153" s="42" t="s">
        <v>27</v>
      </c>
      <c r="I153" s="5"/>
      <c r="J153" s="25"/>
      <c r="K153" s="25"/>
      <c r="L153" s="25"/>
      <c r="M153" s="25"/>
      <c r="N153" s="25"/>
      <c r="O153" s="25"/>
      <c r="P153" s="25"/>
      <c r="Q153" s="25"/>
      <c r="R153" s="25"/>
      <c r="S153" s="25"/>
      <c r="T153" s="25"/>
      <c r="U153" s="25"/>
      <c r="V153" s="25"/>
      <c r="W153" s="25"/>
      <c r="X153" s="25"/>
      <c r="Y153" s="25"/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  <c r="AX153" s="25"/>
      <c r="AY153" s="25"/>
    </row>
    <row r="154" spans="1:51" s="26" customFormat="1" x14ac:dyDescent="0.25">
      <c r="A154" s="35" t="s">
        <v>225</v>
      </c>
      <c r="B154" s="78" t="s">
        <v>226</v>
      </c>
      <c r="C154" s="37" t="s">
        <v>26</v>
      </c>
      <c r="D154" s="38">
        <f>D145</f>
        <v>14.375000000000378</v>
      </c>
      <c r="E154" s="50">
        <f>E145</f>
        <v>1.6199759516036458E-3</v>
      </c>
      <c r="F154" s="44">
        <f t="shared" ref="F154:F217" si="5">IFERROR(E154-D154,"нд")</f>
        <v>-14.373380024048775</v>
      </c>
      <c r="G154" s="44">
        <f t="shared" si="4"/>
        <v>-99.988730602075805</v>
      </c>
      <c r="H154" s="42" t="s">
        <v>27</v>
      </c>
      <c r="I154" s="5"/>
      <c r="J154" s="25"/>
      <c r="K154" s="25"/>
      <c r="L154" s="25"/>
      <c r="M154" s="25"/>
      <c r="N154" s="25"/>
      <c r="O154" s="25"/>
      <c r="P154" s="25"/>
      <c r="Q154" s="25"/>
      <c r="R154" s="25"/>
      <c r="S154" s="25"/>
      <c r="T154" s="25"/>
      <c r="U154" s="25"/>
      <c r="V154" s="25"/>
      <c r="W154" s="25"/>
      <c r="X154" s="25"/>
      <c r="Y154" s="25"/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5"/>
      <c r="AX154" s="25"/>
      <c r="AY154" s="25"/>
    </row>
    <row r="155" spans="1:51" s="26" customFormat="1" x14ac:dyDescent="0.25">
      <c r="A155" s="35" t="s">
        <v>227</v>
      </c>
      <c r="B155" s="43" t="s">
        <v>228</v>
      </c>
      <c r="C155" s="37" t="s">
        <v>26</v>
      </c>
      <c r="D155" s="38">
        <v>0</v>
      </c>
      <c r="E155" s="50">
        <v>0</v>
      </c>
      <c r="F155" s="44">
        <f t="shared" si="5"/>
        <v>0</v>
      </c>
      <c r="G155" s="44" t="str">
        <f t="shared" si="4"/>
        <v>нд</v>
      </c>
      <c r="H155" s="42" t="s">
        <v>27</v>
      </c>
      <c r="I155" s="5"/>
      <c r="J155" s="25"/>
      <c r="K155" s="25"/>
      <c r="L155" s="25"/>
      <c r="M155" s="25"/>
      <c r="N155" s="25"/>
      <c r="O155" s="25"/>
      <c r="P155" s="25"/>
      <c r="Q155" s="25"/>
      <c r="R155" s="25"/>
      <c r="S155" s="25"/>
      <c r="T155" s="25"/>
      <c r="U155" s="25"/>
      <c r="V155" s="25"/>
      <c r="W155" s="25"/>
      <c r="X155" s="25"/>
      <c r="Y155" s="25"/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  <c r="AX155" s="25"/>
      <c r="AY155" s="25"/>
    </row>
    <row r="156" spans="1:51" s="26" customFormat="1" x14ac:dyDescent="0.25">
      <c r="A156" s="35" t="s">
        <v>229</v>
      </c>
      <c r="B156" s="43" t="s">
        <v>230</v>
      </c>
      <c r="C156" s="37" t="s">
        <v>26</v>
      </c>
      <c r="D156" s="38" t="s">
        <v>27</v>
      </c>
      <c r="E156" s="50" t="s">
        <v>27</v>
      </c>
      <c r="F156" s="44" t="str">
        <f t="shared" si="5"/>
        <v>нд</v>
      </c>
      <c r="G156" s="44" t="str">
        <f t="shared" si="4"/>
        <v>нд</v>
      </c>
      <c r="H156" s="42" t="s">
        <v>27</v>
      </c>
      <c r="I156" s="5"/>
      <c r="J156" s="25"/>
      <c r="K156" s="25"/>
      <c r="L156" s="25"/>
      <c r="M156" s="25"/>
      <c r="N156" s="25"/>
      <c r="O156" s="25"/>
      <c r="P156" s="25"/>
      <c r="Q156" s="25"/>
      <c r="R156" s="25"/>
      <c r="S156" s="25"/>
      <c r="T156" s="25"/>
      <c r="U156" s="25"/>
      <c r="V156" s="25"/>
      <c r="W156" s="25"/>
      <c r="X156" s="25"/>
      <c r="Y156" s="25"/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  <c r="AX156" s="25"/>
      <c r="AY156" s="25"/>
    </row>
    <row r="157" spans="1:51" s="26" customFormat="1" x14ac:dyDescent="0.25">
      <c r="A157" s="35" t="s">
        <v>231</v>
      </c>
      <c r="B157" s="43" t="s">
        <v>232</v>
      </c>
      <c r="C157" s="37" t="s">
        <v>26</v>
      </c>
      <c r="D157" s="38" t="s">
        <v>27</v>
      </c>
      <c r="E157" s="50" t="s">
        <v>27</v>
      </c>
      <c r="F157" s="44" t="str">
        <f t="shared" si="5"/>
        <v>нд</v>
      </c>
      <c r="G157" s="44" t="str">
        <f t="shared" si="4"/>
        <v>нд</v>
      </c>
      <c r="H157" s="42" t="s">
        <v>27</v>
      </c>
      <c r="I157" s="5"/>
      <c r="J157" s="25"/>
      <c r="K157" s="25"/>
      <c r="L157" s="25"/>
      <c r="M157" s="25"/>
      <c r="N157" s="25"/>
      <c r="O157" s="25"/>
      <c r="P157" s="25"/>
      <c r="Q157" s="25"/>
      <c r="R157" s="25"/>
      <c r="S157" s="25"/>
      <c r="T157" s="25"/>
      <c r="U157" s="25"/>
      <c r="V157" s="25"/>
      <c r="W157" s="25"/>
      <c r="X157" s="25"/>
      <c r="Y157" s="25"/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  <c r="AX157" s="25"/>
      <c r="AY157" s="25"/>
    </row>
    <row r="158" spans="1:51" s="26" customFormat="1" ht="16.5" thickBot="1" x14ac:dyDescent="0.3">
      <c r="A158" s="66" t="s">
        <v>233</v>
      </c>
      <c r="B158" s="43" t="s">
        <v>234</v>
      </c>
      <c r="C158" s="37" t="s">
        <v>26</v>
      </c>
      <c r="D158" s="38">
        <f>D154-D155</f>
        <v>14.375000000000378</v>
      </c>
      <c r="E158" s="38">
        <f>E154-E155</f>
        <v>1.6199759516036458E-3</v>
      </c>
      <c r="F158" s="70">
        <f t="shared" si="5"/>
        <v>-14.373380024048775</v>
      </c>
      <c r="G158" s="70">
        <f t="shared" si="4"/>
        <v>-99.988730602075805</v>
      </c>
      <c r="H158" s="71" t="s">
        <v>27</v>
      </c>
      <c r="I158" s="5"/>
      <c r="J158" s="25"/>
      <c r="K158" s="25"/>
      <c r="L158" s="25"/>
      <c r="M158" s="25"/>
      <c r="N158" s="25"/>
      <c r="O158" s="25"/>
      <c r="P158" s="25"/>
      <c r="Q158" s="25"/>
      <c r="R158" s="25"/>
      <c r="S158" s="25"/>
      <c r="T158" s="25"/>
      <c r="U158" s="25"/>
      <c r="V158" s="25"/>
      <c r="W158" s="25"/>
      <c r="X158" s="25"/>
      <c r="Y158" s="25"/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  <c r="AX158" s="25"/>
      <c r="AY158" s="25"/>
    </row>
    <row r="159" spans="1:51" s="26" customFormat="1" x14ac:dyDescent="0.25">
      <c r="A159" s="27" t="s">
        <v>235</v>
      </c>
      <c r="B159" s="28" t="s">
        <v>119</v>
      </c>
      <c r="C159" s="29" t="s">
        <v>124</v>
      </c>
      <c r="D159" s="30" t="str">
        <f>D160</f>
        <v>-</v>
      </c>
      <c r="E159" s="31" t="str">
        <f>E160</f>
        <v>-</v>
      </c>
      <c r="F159" s="32" t="str">
        <f t="shared" si="5"/>
        <v>нд</v>
      </c>
      <c r="G159" s="32" t="str">
        <f t="shared" si="4"/>
        <v>нд</v>
      </c>
      <c r="H159" s="34" t="s">
        <v>27</v>
      </c>
      <c r="I159" s="5"/>
      <c r="J159" s="25"/>
      <c r="K159" s="25"/>
      <c r="L159" s="25"/>
      <c r="M159" s="25"/>
      <c r="N159" s="25"/>
      <c r="O159" s="25"/>
      <c r="P159" s="25"/>
      <c r="Q159" s="25"/>
      <c r="R159" s="25"/>
      <c r="S159" s="25"/>
      <c r="T159" s="25"/>
      <c r="U159" s="25"/>
      <c r="V159" s="25"/>
      <c r="W159" s="25"/>
      <c r="X159" s="25"/>
      <c r="Y159" s="25"/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  <c r="AX159" s="25"/>
      <c r="AY159" s="25"/>
    </row>
    <row r="160" spans="1:51" s="26" customFormat="1" ht="31.5" x14ac:dyDescent="0.25">
      <c r="A160" s="35" t="s">
        <v>236</v>
      </c>
      <c r="B160" s="43" t="s">
        <v>237</v>
      </c>
      <c r="C160" s="37" t="s">
        <v>26</v>
      </c>
      <c r="D160" s="38" t="s">
        <v>124</v>
      </c>
      <c r="E160" s="50" t="s">
        <v>124</v>
      </c>
      <c r="F160" s="44" t="str">
        <f t="shared" si="5"/>
        <v>нд</v>
      </c>
      <c r="G160" s="44" t="str">
        <f t="shared" si="4"/>
        <v>нд</v>
      </c>
      <c r="H160" s="42" t="s">
        <v>27</v>
      </c>
      <c r="I160" s="5"/>
      <c r="J160" s="25"/>
      <c r="K160" s="25"/>
      <c r="L160" s="25"/>
      <c r="M160" s="25"/>
      <c r="N160" s="25"/>
      <c r="O160" s="25"/>
      <c r="P160" s="25"/>
      <c r="Q160" s="25"/>
      <c r="R160" s="25"/>
      <c r="S160" s="25"/>
      <c r="T160" s="25"/>
      <c r="U160" s="25"/>
      <c r="V160" s="25"/>
      <c r="W160" s="25"/>
      <c r="X160" s="25"/>
      <c r="Y160" s="25"/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  <c r="AX160" s="25"/>
      <c r="AY160" s="25"/>
    </row>
    <row r="161" spans="1:51" s="26" customFormat="1" x14ac:dyDescent="0.25">
      <c r="A161" s="35" t="s">
        <v>238</v>
      </c>
      <c r="B161" s="43" t="s">
        <v>239</v>
      </c>
      <c r="C161" s="37" t="s">
        <v>26</v>
      </c>
      <c r="D161" s="38" t="s">
        <v>27</v>
      </c>
      <c r="E161" s="39" t="s">
        <v>27</v>
      </c>
      <c r="F161" s="44" t="str">
        <f t="shared" si="5"/>
        <v>нд</v>
      </c>
      <c r="G161" s="44" t="str">
        <f t="shared" si="4"/>
        <v>нд</v>
      </c>
      <c r="H161" s="42" t="s">
        <v>27</v>
      </c>
      <c r="I161" s="5"/>
      <c r="J161" s="25"/>
      <c r="K161" s="25"/>
      <c r="L161" s="25"/>
      <c r="M161" s="25"/>
      <c r="N161" s="25"/>
      <c r="O161" s="25"/>
      <c r="P161" s="25"/>
      <c r="Q161" s="25"/>
      <c r="R161" s="25"/>
      <c r="S161" s="25"/>
      <c r="T161" s="25"/>
      <c r="U161" s="25"/>
      <c r="V161" s="25"/>
      <c r="W161" s="25"/>
      <c r="X161" s="25"/>
      <c r="Y161" s="25"/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  <c r="AX161" s="25"/>
      <c r="AY161" s="25"/>
    </row>
    <row r="162" spans="1:51" s="26" customFormat="1" x14ac:dyDescent="0.25">
      <c r="A162" s="35" t="s">
        <v>240</v>
      </c>
      <c r="B162" s="43" t="s">
        <v>241</v>
      </c>
      <c r="C162" s="37" t="s">
        <v>26</v>
      </c>
      <c r="D162" s="38" t="s">
        <v>27</v>
      </c>
      <c r="E162" s="39" t="s">
        <v>27</v>
      </c>
      <c r="F162" s="44" t="str">
        <f t="shared" si="5"/>
        <v>нд</v>
      </c>
      <c r="G162" s="44" t="str">
        <f t="shared" si="4"/>
        <v>нд</v>
      </c>
      <c r="H162" s="42" t="s">
        <v>27</v>
      </c>
      <c r="I162" s="5"/>
      <c r="J162" s="25"/>
      <c r="K162" s="25"/>
      <c r="L162" s="25"/>
      <c r="M162" s="25"/>
      <c r="N162" s="25"/>
      <c r="O162" s="25"/>
      <c r="P162" s="25"/>
      <c r="Q162" s="25"/>
      <c r="R162" s="25"/>
      <c r="S162" s="25"/>
      <c r="T162" s="25"/>
      <c r="U162" s="25"/>
      <c r="V162" s="25"/>
      <c r="W162" s="25"/>
      <c r="X162" s="25"/>
      <c r="Y162" s="25"/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  <c r="AX162" s="25"/>
      <c r="AY162" s="25"/>
    </row>
    <row r="163" spans="1:51" s="26" customFormat="1" x14ac:dyDescent="0.25">
      <c r="A163" s="35" t="s">
        <v>242</v>
      </c>
      <c r="B163" s="43" t="s">
        <v>243</v>
      </c>
      <c r="C163" s="37" t="s">
        <v>26</v>
      </c>
      <c r="D163" s="38" t="s">
        <v>27</v>
      </c>
      <c r="E163" s="39" t="s">
        <v>27</v>
      </c>
      <c r="F163" s="44" t="str">
        <f t="shared" si="5"/>
        <v>нд</v>
      </c>
      <c r="G163" s="44" t="str">
        <f t="shared" si="4"/>
        <v>нд</v>
      </c>
      <c r="H163" s="42" t="s">
        <v>27</v>
      </c>
      <c r="I163" s="5"/>
      <c r="J163" s="25"/>
      <c r="K163" s="25"/>
      <c r="L163" s="25"/>
      <c r="M163" s="25"/>
      <c r="N163" s="25"/>
      <c r="O163" s="25"/>
      <c r="P163" s="25"/>
      <c r="Q163" s="25"/>
      <c r="R163" s="25"/>
      <c r="S163" s="25"/>
      <c r="T163" s="25"/>
      <c r="U163" s="25"/>
      <c r="V163" s="25"/>
      <c r="W163" s="25"/>
      <c r="X163" s="25"/>
      <c r="Y163" s="25"/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  <c r="AX163" s="25"/>
      <c r="AY163" s="25"/>
    </row>
    <row r="164" spans="1:51" s="26" customFormat="1" x14ac:dyDescent="0.25">
      <c r="A164" s="59" t="s">
        <v>244</v>
      </c>
      <c r="B164" s="43" t="s">
        <v>245</v>
      </c>
      <c r="C164" s="37" t="s">
        <v>26</v>
      </c>
      <c r="D164" s="38" t="s">
        <v>27</v>
      </c>
      <c r="E164" s="79" t="s">
        <v>27</v>
      </c>
      <c r="F164" s="64" t="str">
        <f t="shared" si="5"/>
        <v>нд</v>
      </c>
      <c r="G164" s="64" t="str">
        <f t="shared" si="4"/>
        <v>нд</v>
      </c>
      <c r="H164" s="80" t="s">
        <v>27</v>
      </c>
      <c r="I164" s="5"/>
      <c r="J164" s="25"/>
      <c r="K164" s="25"/>
      <c r="L164" s="25"/>
      <c r="M164" s="25"/>
      <c r="N164" s="25"/>
      <c r="O164" s="25"/>
      <c r="P164" s="25"/>
      <c r="Q164" s="25"/>
      <c r="R164" s="25"/>
      <c r="S164" s="25"/>
      <c r="T164" s="25"/>
      <c r="U164" s="25"/>
      <c r="V164" s="25"/>
      <c r="W164" s="25"/>
      <c r="X164" s="25"/>
      <c r="Y164" s="25"/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  <c r="AX164" s="25"/>
      <c r="AY164" s="25"/>
    </row>
    <row r="165" spans="1:51" s="26" customFormat="1" ht="32.25" thickBot="1" x14ac:dyDescent="0.3">
      <c r="A165" s="66" t="s">
        <v>246</v>
      </c>
      <c r="B165" s="81" t="s">
        <v>247</v>
      </c>
      <c r="C165" s="48" t="s">
        <v>124</v>
      </c>
      <c r="D165" s="38" t="s">
        <v>27</v>
      </c>
      <c r="E165" s="69" t="s">
        <v>27</v>
      </c>
      <c r="F165" s="70" t="str">
        <f t="shared" si="5"/>
        <v>нд</v>
      </c>
      <c r="G165" s="70" t="str">
        <f t="shared" si="4"/>
        <v>нд</v>
      </c>
      <c r="H165" s="71" t="s">
        <v>27</v>
      </c>
      <c r="I165" s="5"/>
      <c r="J165" s="25"/>
      <c r="K165" s="25"/>
      <c r="L165" s="25"/>
      <c r="M165" s="25"/>
      <c r="N165" s="25"/>
      <c r="O165" s="25"/>
      <c r="P165" s="25"/>
      <c r="Q165" s="25"/>
      <c r="R165" s="25"/>
      <c r="S165" s="25"/>
      <c r="T165" s="25"/>
      <c r="U165" s="25"/>
      <c r="V165" s="25"/>
      <c r="W165" s="25"/>
      <c r="X165" s="25"/>
      <c r="Y165" s="25"/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  <c r="AX165" s="25"/>
      <c r="AY165" s="25"/>
    </row>
    <row r="166" spans="1:51" s="26" customFormat="1" ht="19.5" thickBot="1" x14ac:dyDescent="0.35">
      <c r="A166" s="148" t="s">
        <v>248</v>
      </c>
      <c r="B166" s="149"/>
      <c r="C166" s="149"/>
      <c r="D166" s="149"/>
      <c r="E166" s="149"/>
      <c r="F166" s="149"/>
      <c r="G166" s="149"/>
      <c r="H166" s="150"/>
      <c r="I166" s="5"/>
      <c r="J166" s="25"/>
      <c r="K166" s="25"/>
      <c r="L166" s="25"/>
      <c r="M166" s="25"/>
      <c r="N166" s="25"/>
      <c r="O166" s="25"/>
      <c r="P166" s="25"/>
      <c r="Q166" s="25"/>
      <c r="R166" s="25"/>
      <c r="S166" s="25"/>
      <c r="T166" s="25"/>
      <c r="U166" s="25"/>
      <c r="V166" s="25"/>
      <c r="W166" s="25"/>
      <c r="X166" s="25"/>
      <c r="Y166" s="25"/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  <c r="AX166" s="25"/>
      <c r="AY166" s="25"/>
    </row>
    <row r="167" spans="1:51" s="26" customFormat="1" x14ac:dyDescent="0.25">
      <c r="A167" s="72" t="s">
        <v>249</v>
      </c>
      <c r="B167" s="73" t="s">
        <v>250</v>
      </c>
      <c r="C167" s="37" t="s">
        <v>26</v>
      </c>
      <c r="D167" s="74">
        <f>D173</f>
        <v>238.31338150932359</v>
      </c>
      <c r="E167" s="75">
        <f>E173</f>
        <v>131.76622946829102</v>
      </c>
      <c r="F167" s="76">
        <f t="shared" si="5"/>
        <v>-106.54715204103258</v>
      </c>
      <c r="G167" s="76">
        <f>IFERROR(F167/D167*100,"нд")</f>
        <v>-44.708841512059237</v>
      </c>
      <c r="H167" s="77" t="s">
        <v>27</v>
      </c>
      <c r="I167" s="5"/>
      <c r="J167" s="25"/>
      <c r="K167" s="25"/>
      <c r="L167" s="25"/>
      <c r="M167" s="25"/>
      <c r="N167" s="25"/>
      <c r="O167" s="25"/>
      <c r="P167" s="25"/>
      <c r="Q167" s="25"/>
      <c r="R167" s="25"/>
      <c r="S167" s="25"/>
      <c r="T167" s="25"/>
      <c r="U167" s="25"/>
      <c r="V167" s="25"/>
      <c r="W167" s="25"/>
      <c r="X167" s="25"/>
      <c r="Y167" s="25"/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  <c r="AX167" s="25"/>
      <c r="AY167" s="25"/>
    </row>
    <row r="168" spans="1:51" s="26" customFormat="1" x14ac:dyDescent="0.25">
      <c r="A168" s="35" t="s">
        <v>251</v>
      </c>
      <c r="B168" s="36" t="s">
        <v>29</v>
      </c>
      <c r="C168" s="37" t="s">
        <v>26</v>
      </c>
      <c r="D168" s="38" t="s">
        <v>27</v>
      </c>
      <c r="E168" s="79" t="s">
        <v>27</v>
      </c>
      <c r="F168" s="44" t="str">
        <f t="shared" si="5"/>
        <v>нд</v>
      </c>
      <c r="G168" s="44" t="str">
        <f t="shared" si="4"/>
        <v>нд</v>
      </c>
      <c r="H168" s="42" t="s">
        <v>27</v>
      </c>
      <c r="I168" s="5"/>
      <c r="J168" s="25"/>
      <c r="K168" s="25"/>
      <c r="L168" s="25"/>
      <c r="M168" s="25"/>
      <c r="N168" s="25"/>
      <c r="O168" s="25"/>
      <c r="P168" s="25"/>
      <c r="Q168" s="25"/>
      <c r="R168" s="25"/>
      <c r="S168" s="25"/>
      <c r="T168" s="25"/>
      <c r="U168" s="25"/>
      <c r="V168" s="25"/>
      <c r="W168" s="25"/>
      <c r="X168" s="25"/>
      <c r="Y168" s="25"/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  <c r="AX168" s="25"/>
      <c r="AY168" s="25"/>
    </row>
    <row r="169" spans="1:51" s="26" customFormat="1" ht="31.5" x14ac:dyDescent="0.25">
      <c r="A169" s="35" t="s">
        <v>252</v>
      </c>
      <c r="B169" s="43" t="s">
        <v>31</v>
      </c>
      <c r="C169" s="37" t="s">
        <v>26</v>
      </c>
      <c r="D169" s="38" t="s">
        <v>27</v>
      </c>
      <c r="E169" s="79" t="s">
        <v>27</v>
      </c>
      <c r="F169" s="44" t="str">
        <f t="shared" si="5"/>
        <v>нд</v>
      </c>
      <c r="G169" s="44" t="str">
        <f t="shared" si="4"/>
        <v>нд</v>
      </c>
      <c r="H169" s="42" t="s">
        <v>27</v>
      </c>
      <c r="I169" s="5"/>
      <c r="J169" s="25"/>
      <c r="K169" s="25"/>
      <c r="L169" s="25"/>
      <c r="M169" s="25"/>
      <c r="N169" s="25"/>
      <c r="O169" s="25"/>
      <c r="P169" s="25"/>
      <c r="Q169" s="25"/>
      <c r="R169" s="25"/>
      <c r="S169" s="25"/>
      <c r="T169" s="25"/>
      <c r="U169" s="25"/>
      <c r="V169" s="25"/>
      <c r="W169" s="25"/>
      <c r="X169" s="25"/>
      <c r="Y169" s="25"/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  <c r="AX169" s="25"/>
      <c r="AY169" s="25"/>
    </row>
    <row r="170" spans="1:51" s="26" customFormat="1" ht="31.5" x14ac:dyDescent="0.25">
      <c r="A170" s="35" t="s">
        <v>253</v>
      </c>
      <c r="B170" s="43" t="s">
        <v>33</v>
      </c>
      <c r="C170" s="37" t="s">
        <v>26</v>
      </c>
      <c r="D170" s="38" t="s">
        <v>27</v>
      </c>
      <c r="E170" s="79" t="s">
        <v>27</v>
      </c>
      <c r="F170" s="44" t="str">
        <f t="shared" si="5"/>
        <v>нд</v>
      </c>
      <c r="G170" s="44" t="str">
        <f t="shared" si="4"/>
        <v>нд</v>
      </c>
      <c r="H170" s="42" t="s">
        <v>27</v>
      </c>
      <c r="I170" s="5"/>
      <c r="J170" s="25"/>
      <c r="K170" s="25"/>
      <c r="L170" s="25"/>
      <c r="M170" s="25"/>
      <c r="N170" s="25"/>
      <c r="O170" s="25"/>
      <c r="P170" s="25"/>
      <c r="Q170" s="25"/>
      <c r="R170" s="25"/>
      <c r="S170" s="25"/>
      <c r="T170" s="25"/>
      <c r="U170" s="25"/>
      <c r="V170" s="25"/>
      <c r="W170" s="25"/>
      <c r="X170" s="25"/>
      <c r="Y170" s="25"/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  <c r="AX170" s="25"/>
      <c r="AY170" s="25"/>
    </row>
    <row r="171" spans="1:51" s="26" customFormat="1" ht="31.5" x14ac:dyDescent="0.25">
      <c r="A171" s="35" t="s">
        <v>254</v>
      </c>
      <c r="B171" s="43" t="s">
        <v>35</v>
      </c>
      <c r="C171" s="37" t="s">
        <v>26</v>
      </c>
      <c r="D171" s="38" t="s">
        <v>27</v>
      </c>
      <c r="E171" s="79" t="s">
        <v>27</v>
      </c>
      <c r="F171" s="44" t="str">
        <f t="shared" si="5"/>
        <v>нд</v>
      </c>
      <c r="G171" s="44" t="str">
        <f t="shared" si="4"/>
        <v>нд</v>
      </c>
      <c r="H171" s="42" t="s">
        <v>27</v>
      </c>
      <c r="I171" s="5"/>
      <c r="J171" s="25"/>
      <c r="K171" s="25"/>
      <c r="L171" s="25"/>
      <c r="M171" s="25"/>
      <c r="N171" s="25"/>
      <c r="O171" s="25"/>
      <c r="P171" s="25"/>
      <c r="Q171" s="25"/>
      <c r="R171" s="25"/>
      <c r="S171" s="25"/>
      <c r="T171" s="25"/>
      <c r="U171" s="25"/>
      <c r="V171" s="25"/>
      <c r="W171" s="25"/>
      <c r="X171" s="25"/>
      <c r="Y171" s="25"/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  <c r="AX171" s="25"/>
      <c r="AY171" s="25"/>
    </row>
    <row r="172" spans="1:51" s="26" customFormat="1" x14ac:dyDescent="0.25">
      <c r="A172" s="35" t="s">
        <v>255</v>
      </c>
      <c r="B172" s="36" t="s">
        <v>37</v>
      </c>
      <c r="C172" s="37" t="s">
        <v>26</v>
      </c>
      <c r="D172" s="38" t="s">
        <v>27</v>
      </c>
      <c r="E172" s="79" t="s">
        <v>27</v>
      </c>
      <c r="F172" s="44" t="str">
        <f t="shared" si="5"/>
        <v>нд</v>
      </c>
      <c r="G172" s="44" t="str">
        <f t="shared" si="4"/>
        <v>нд</v>
      </c>
      <c r="H172" s="42" t="s">
        <v>27</v>
      </c>
      <c r="I172" s="5"/>
      <c r="J172" s="25"/>
      <c r="K172" s="25"/>
      <c r="L172" s="25"/>
      <c r="M172" s="25"/>
      <c r="N172" s="25"/>
      <c r="O172" s="25"/>
      <c r="P172" s="25"/>
      <c r="Q172" s="25"/>
      <c r="R172" s="25"/>
      <c r="S172" s="25"/>
      <c r="T172" s="25"/>
      <c r="U172" s="25"/>
      <c r="V172" s="25"/>
      <c r="W172" s="25"/>
      <c r="X172" s="25"/>
      <c r="Y172" s="25"/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  <c r="AX172" s="25"/>
      <c r="AY172" s="25"/>
    </row>
    <row r="173" spans="1:51" s="26" customFormat="1" x14ac:dyDescent="0.25">
      <c r="A173" s="35" t="s">
        <v>256</v>
      </c>
      <c r="B173" s="36" t="s">
        <v>39</v>
      </c>
      <c r="C173" s="37" t="s">
        <v>26</v>
      </c>
      <c r="D173" s="38">
        <f>D23*1.2</f>
        <v>238.31338150932359</v>
      </c>
      <c r="E173" s="50">
        <f>E29*1.2</f>
        <v>131.76622946829102</v>
      </c>
      <c r="F173" s="44">
        <f t="shared" si="5"/>
        <v>-106.54715204103258</v>
      </c>
      <c r="G173" s="44">
        <f t="shared" si="4"/>
        <v>-44.708841512059237</v>
      </c>
      <c r="H173" s="42" t="s">
        <v>27</v>
      </c>
      <c r="I173" s="5"/>
      <c r="J173" s="25"/>
      <c r="K173" s="25"/>
      <c r="L173" s="25"/>
      <c r="M173" s="25"/>
      <c r="N173" s="25"/>
      <c r="O173" s="25"/>
      <c r="P173" s="25"/>
      <c r="Q173" s="25"/>
      <c r="R173" s="25"/>
      <c r="S173" s="25"/>
      <c r="T173" s="25"/>
      <c r="U173" s="25"/>
      <c r="V173" s="25"/>
      <c r="W173" s="25"/>
      <c r="X173" s="25"/>
      <c r="Y173" s="25"/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  <c r="AX173" s="25"/>
      <c r="AY173" s="25"/>
    </row>
    <row r="174" spans="1:51" s="26" customFormat="1" x14ac:dyDescent="0.25">
      <c r="A174" s="35" t="s">
        <v>257</v>
      </c>
      <c r="B174" s="36" t="s">
        <v>41</v>
      </c>
      <c r="C174" s="37" t="s">
        <v>26</v>
      </c>
      <c r="D174" s="38" t="s">
        <v>27</v>
      </c>
      <c r="E174" s="79" t="s">
        <v>27</v>
      </c>
      <c r="F174" s="44" t="str">
        <f t="shared" si="5"/>
        <v>нд</v>
      </c>
      <c r="G174" s="44" t="str">
        <f t="shared" si="4"/>
        <v>нд</v>
      </c>
      <c r="H174" s="42" t="s">
        <v>27</v>
      </c>
      <c r="I174" s="5"/>
      <c r="J174" s="25"/>
      <c r="K174" s="25"/>
      <c r="L174" s="25"/>
      <c r="M174" s="25"/>
      <c r="N174" s="25"/>
      <c r="O174" s="25"/>
      <c r="P174" s="25"/>
      <c r="Q174" s="25"/>
      <c r="R174" s="25"/>
      <c r="S174" s="25"/>
      <c r="T174" s="25"/>
      <c r="U174" s="25"/>
      <c r="V174" s="25"/>
      <c r="W174" s="25"/>
      <c r="X174" s="25"/>
      <c r="Y174" s="25"/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  <c r="AX174" s="25"/>
      <c r="AY174" s="25"/>
    </row>
    <row r="175" spans="1:51" s="26" customFormat="1" x14ac:dyDescent="0.25">
      <c r="A175" s="35" t="s">
        <v>258</v>
      </c>
      <c r="B175" s="36" t="s">
        <v>43</v>
      </c>
      <c r="C175" s="37" t="s">
        <v>26</v>
      </c>
      <c r="D175" s="38" t="s">
        <v>27</v>
      </c>
      <c r="E175" s="79" t="s">
        <v>27</v>
      </c>
      <c r="F175" s="44" t="str">
        <f t="shared" si="5"/>
        <v>нд</v>
      </c>
      <c r="G175" s="44" t="str">
        <f t="shared" si="4"/>
        <v>нд</v>
      </c>
      <c r="H175" s="42" t="s">
        <v>27</v>
      </c>
      <c r="I175" s="5"/>
      <c r="J175" s="25"/>
      <c r="K175" s="25"/>
      <c r="L175" s="25"/>
      <c r="M175" s="25"/>
      <c r="N175" s="25"/>
      <c r="O175" s="25"/>
      <c r="P175" s="25"/>
      <c r="Q175" s="25"/>
      <c r="R175" s="25"/>
      <c r="S175" s="25"/>
      <c r="T175" s="25"/>
      <c r="U175" s="25"/>
      <c r="V175" s="25"/>
      <c r="W175" s="25"/>
      <c r="X175" s="25"/>
      <c r="Y175" s="25"/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  <c r="AX175" s="25"/>
      <c r="AY175" s="25"/>
    </row>
    <row r="176" spans="1:51" s="26" customFormat="1" x14ac:dyDescent="0.25">
      <c r="A176" s="35" t="s">
        <v>259</v>
      </c>
      <c r="B176" s="36" t="s">
        <v>45</v>
      </c>
      <c r="C176" s="37" t="s">
        <v>26</v>
      </c>
      <c r="D176" s="38" t="s">
        <v>27</v>
      </c>
      <c r="E176" s="79" t="s">
        <v>27</v>
      </c>
      <c r="F176" s="44" t="str">
        <f t="shared" si="5"/>
        <v>нд</v>
      </c>
      <c r="G176" s="44" t="str">
        <f t="shared" si="4"/>
        <v>нд</v>
      </c>
      <c r="H176" s="42" t="s">
        <v>27</v>
      </c>
      <c r="I176" s="5"/>
      <c r="J176" s="25"/>
      <c r="K176" s="25"/>
      <c r="L176" s="25"/>
      <c r="M176" s="25"/>
      <c r="N176" s="25"/>
      <c r="O176" s="25"/>
      <c r="P176" s="25"/>
      <c r="Q176" s="25"/>
      <c r="R176" s="25"/>
      <c r="S176" s="25"/>
      <c r="T176" s="25"/>
      <c r="U176" s="25"/>
      <c r="V176" s="25"/>
      <c r="W176" s="25"/>
      <c r="X176" s="25"/>
      <c r="Y176" s="25"/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  <c r="AX176" s="25"/>
      <c r="AY176" s="25"/>
    </row>
    <row r="177" spans="1:51" s="26" customFormat="1" x14ac:dyDescent="0.25">
      <c r="A177" s="35" t="s">
        <v>260</v>
      </c>
      <c r="B177" s="36" t="s">
        <v>47</v>
      </c>
      <c r="C177" s="37" t="s">
        <v>26</v>
      </c>
      <c r="D177" s="38" t="s">
        <v>27</v>
      </c>
      <c r="E177" s="79" t="s">
        <v>27</v>
      </c>
      <c r="F177" s="44" t="str">
        <f t="shared" si="5"/>
        <v>нд</v>
      </c>
      <c r="G177" s="44" t="str">
        <f t="shared" si="4"/>
        <v>нд</v>
      </c>
      <c r="H177" s="42" t="s">
        <v>27</v>
      </c>
      <c r="I177" s="5"/>
      <c r="J177" s="25"/>
      <c r="K177" s="25"/>
      <c r="L177" s="25"/>
      <c r="M177" s="25"/>
      <c r="N177" s="25"/>
      <c r="O177" s="25"/>
      <c r="P177" s="25"/>
      <c r="Q177" s="25"/>
      <c r="R177" s="25"/>
      <c r="S177" s="25"/>
      <c r="T177" s="25"/>
      <c r="U177" s="25"/>
      <c r="V177" s="25"/>
      <c r="W177" s="25"/>
      <c r="X177" s="25"/>
      <c r="Y177" s="25"/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  <c r="AX177" s="25"/>
      <c r="AY177" s="25"/>
    </row>
    <row r="178" spans="1:51" s="26" customFormat="1" ht="31.5" x14ac:dyDescent="0.25">
      <c r="A178" s="35" t="s">
        <v>261</v>
      </c>
      <c r="B178" s="43" t="s">
        <v>49</v>
      </c>
      <c r="C178" s="37" t="s">
        <v>26</v>
      </c>
      <c r="D178" s="38" t="s">
        <v>27</v>
      </c>
      <c r="E178" s="79" t="s">
        <v>27</v>
      </c>
      <c r="F178" s="44" t="str">
        <f t="shared" si="5"/>
        <v>нд</v>
      </c>
      <c r="G178" s="44" t="str">
        <f t="shared" si="4"/>
        <v>нд</v>
      </c>
      <c r="H178" s="42" t="s">
        <v>27</v>
      </c>
      <c r="I178" s="5"/>
      <c r="J178" s="25"/>
      <c r="K178" s="25"/>
      <c r="L178" s="25"/>
      <c r="M178" s="25"/>
      <c r="N178" s="25"/>
      <c r="O178" s="25"/>
      <c r="P178" s="25"/>
      <c r="Q178" s="25"/>
      <c r="R178" s="25"/>
      <c r="S178" s="25"/>
      <c r="T178" s="25"/>
      <c r="U178" s="25"/>
      <c r="V178" s="25"/>
      <c r="W178" s="25"/>
      <c r="X178" s="25"/>
      <c r="Y178" s="25"/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  <c r="AX178" s="25"/>
      <c r="AY178" s="25"/>
    </row>
    <row r="179" spans="1:51" s="26" customFormat="1" x14ac:dyDescent="0.25">
      <c r="A179" s="35" t="s">
        <v>262</v>
      </c>
      <c r="B179" s="36" t="s">
        <v>51</v>
      </c>
      <c r="C179" s="37" t="s">
        <v>26</v>
      </c>
      <c r="D179" s="38" t="s">
        <v>27</v>
      </c>
      <c r="E179" s="79" t="s">
        <v>27</v>
      </c>
      <c r="F179" s="44" t="str">
        <f t="shared" si="5"/>
        <v>нд</v>
      </c>
      <c r="G179" s="44" t="str">
        <f t="shared" si="4"/>
        <v>нд</v>
      </c>
      <c r="H179" s="42" t="s">
        <v>27</v>
      </c>
      <c r="I179" s="5"/>
      <c r="J179" s="25"/>
      <c r="K179" s="25"/>
      <c r="L179" s="25"/>
      <c r="M179" s="25"/>
      <c r="N179" s="25"/>
      <c r="O179" s="25"/>
      <c r="P179" s="25"/>
      <c r="Q179" s="25"/>
      <c r="R179" s="25"/>
      <c r="S179" s="25"/>
      <c r="T179" s="25"/>
      <c r="U179" s="25"/>
      <c r="V179" s="25"/>
      <c r="W179" s="25"/>
      <c r="X179" s="25"/>
      <c r="Y179" s="25"/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  <c r="AX179" s="25"/>
      <c r="AY179" s="25"/>
    </row>
    <row r="180" spans="1:51" s="26" customFormat="1" x14ac:dyDescent="0.25">
      <c r="A180" s="35" t="s">
        <v>263</v>
      </c>
      <c r="B180" s="36" t="s">
        <v>53</v>
      </c>
      <c r="C180" s="37" t="s">
        <v>26</v>
      </c>
      <c r="D180" s="38" t="s">
        <v>27</v>
      </c>
      <c r="E180" s="79" t="s">
        <v>27</v>
      </c>
      <c r="F180" s="40" t="str">
        <f t="shared" si="5"/>
        <v>нд</v>
      </c>
      <c r="G180" s="40" t="str">
        <f t="shared" si="4"/>
        <v>нд</v>
      </c>
      <c r="H180" s="42" t="s">
        <v>27</v>
      </c>
      <c r="I180" s="5"/>
      <c r="J180" s="25"/>
      <c r="K180" s="25"/>
      <c r="L180" s="25"/>
      <c r="M180" s="25"/>
      <c r="N180" s="25"/>
      <c r="O180" s="25"/>
      <c r="P180" s="25"/>
      <c r="Q180" s="25"/>
      <c r="R180" s="25"/>
      <c r="S180" s="25"/>
      <c r="T180" s="25"/>
      <c r="U180" s="25"/>
      <c r="V180" s="25"/>
      <c r="W180" s="25"/>
      <c r="X180" s="25"/>
      <c r="Y180" s="25"/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  <c r="AX180" s="25"/>
      <c r="AY180" s="25"/>
    </row>
    <row r="181" spans="1:51" s="26" customFormat="1" ht="31.5" x14ac:dyDescent="0.25">
      <c r="A181" s="35" t="s">
        <v>264</v>
      </c>
      <c r="B181" s="43" t="s">
        <v>265</v>
      </c>
      <c r="C181" s="37" t="s">
        <v>26</v>
      </c>
      <c r="D181" s="38" t="s">
        <v>27</v>
      </c>
      <c r="E181" s="79" t="s">
        <v>27</v>
      </c>
      <c r="F181" s="40" t="str">
        <f t="shared" si="5"/>
        <v>нд</v>
      </c>
      <c r="G181" s="40" t="str">
        <f t="shared" si="4"/>
        <v>нд</v>
      </c>
      <c r="H181" s="42" t="s">
        <v>27</v>
      </c>
      <c r="I181" s="5"/>
      <c r="J181" s="25"/>
      <c r="K181" s="25"/>
      <c r="L181" s="25"/>
      <c r="M181" s="25"/>
      <c r="N181" s="25"/>
      <c r="O181" s="25"/>
      <c r="P181" s="25"/>
      <c r="Q181" s="25"/>
      <c r="R181" s="25"/>
      <c r="S181" s="25"/>
      <c r="T181" s="25"/>
      <c r="U181" s="25"/>
      <c r="V181" s="25"/>
      <c r="W181" s="25"/>
      <c r="X181" s="25"/>
      <c r="Y181" s="25"/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  <c r="AX181" s="25"/>
      <c r="AY181" s="25"/>
    </row>
    <row r="182" spans="1:51" s="26" customFormat="1" x14ac:dyDescent="0.25">
      <c r="A182" s="35" t="s">
        <v>266</v>
      </c>
      <c r="B182" s="43" t="s">
        <v>267</v>
      </c>
      <c r="C182" s="37" t="s">
        <v>26</v>
      </c>
      <c r="D182" s="38" t="s">
        <v>27</v>
      </c>
      <c r="E182" s="79" t="s">
        <v>27</v>
      </c>
      <c r="F182" s="40" t="str">
        <f t="shared" si="5"/>
        <v>нд</v>
      </c>
      <c r="G182" s="40" t="str">
        <f t="shared" si="4"/>
        <v>нд</v>
      </c>
      <c r="H182" s="42" t="s">
        <v>27</v>
      </c>
      <c r="I182" s="5"/>
      <c r="J182" s="25"/>
      <c r="K182" s="25"/>
      <c r="L182" s="25"/>
      <c r="M182" s="25"/>
      <c r="N182" s="25"/>
      <c r="O182" s="25"/>
      <c r="P182" s="25"/>
      <c r="Q182" s="25"/>
      <c r="R182" s="25"/>
      <c r="S182" s="25"/>
      <c r="T182" s="25"/>
      <c r="U182" s="25"/>
      <c r="V182" s="25"/>
      <c r="W182" s="25"/>
      <c r="X182" s="25"/>
      <c r="Y182" s="25"/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  <c r="AX182" s="25"/>
      <c r="AY182" s="25"/>
    </row>
    <row r="183" spans="1:51" s="26" customFormat="1" x14ac:dyDescent="0.25">
      <c r="A183" s="35" t="s">
        <v>268</v>
      </c>
      <c r="B183" s="43" t="s">
        <v>269</v>
      </c>
      <c r="C183" s="37" t="s">
        <v>26</v>
      </c>
      <c r="D183" s="38" t="s">
        <v>27</v>
      </c>
      <c r="E183" s="79" t="s">
        <v>27</v>
      </c>
      <c r="F183" s="40" t="str">
        <f t="shared" si="5"/>
        <v>нд</v>
      </c>
      <c r="G183" s="40" t="str">
        <f t="shared" si="4"/>
        <v>нд</v>
      </c>
      <c r="H183" s="42" t="s">
        <v>27</v>
      </c>
      <c r="I183" s="5"/>
      <c r="J183" s="25"/>
      <c r="K183" s="25"/>
      <c r="L183" s="25"/>
      <c r="M183" s="25"/>
      <c r="N183" s="25"/>
      <c r="O183" s="25"/>
      <c r="P183" s="25"/>
      <c r="Q183" s="25"/>
      <c r="R183" s="25"/>
      <c r="S183" s="25"/>
      <c r="T183" s="25"/>
      <c r="U183" s="25"/>
      <c r="V183" s="25"/>
      <c r="W183" s="25"/>
      <c r="X183" s="25"/>
      <c r="Y183" s="25"/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  <c r="AX183" s="25"/>
      <c r="AY183" s="25"/>
    </row>
    <row r="184" spans="1:51" s="26" customFormat="1" x14ac:dyDescent="0.25">
      <c r="A184" s="35" t="s">
        <v>270</v>
      </c>
      <c r="B184" s="36" t="s">
        <v>55</v>
      </c>
      <c r="C184" s="37" t="s">
        <v>26</v>
      </c>
      <c r="D184" s="38" t="s">
        <v>27</v>
      </c>
      <c r="E184" s="79" t="s">
        <v>27</v>
      </c>
      <c r="F184" s="40" t="str">
        <f t="shared" si="5"/>
        <v>нд</v>
      </c>
      <c r="G184" s="40" t="str">
        <f t="shared" si="4"/>
        <v>нд</v>
      </c>
      <c r="H184" s="42" t="s">
        <v>27</v>
      </c>
      <c r="I184" s="5"/>
      <c r="J184" s="25"/>
      <c r="K184" s="25"/>
      <c r="L184" s="25"/>
      <c r="M184" s="25"/>
      <c r="N184" s="25"/>
      <c r="O184" s="25"/>
      <c r="P184" s="25"/>
      <c r="Q184" s="25"/>
      <c r="R184" s="25"/>
      <c r="S184" s="25"/>
      <c r="T184" s="25"/>
      <c r="U184" s="25"/>
      <c r="V184" s="25"/>
      <c r="W184" s="25"/>
      <c r="X184" s="25"/>
      <c r="Y184" s="25"/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  <c r="AX184" s="25"/>
      <c r="AY184" s="25"/>
    </row>
    <row r="185" spans="1:51" s="26" customFormat="1" x14ac:dyDescent="0.25">
      <c r="A185" s="35" t="s">
        <v>271</v>
      </c>
      <c r="B185" s="78" t="s">
        <v>272</v>
      </c>
      <c r="C185" s="37" t="s">
        <v>26</v>
      </c>
      <c r="D185" s="38">
        <f>D194+D195+D196+D198+D199+D200+D202</f>
        <v>230.78368230561691</v>
      </c>
      <c r="E185" s="63">
        <f>E194+E195+E198+E199+E200+E202</f>
        <v>109.70262425827444</v>
      </c>
      <c r="F185" s="44">
        <f t="shared" si="5"/>
        <v>-121.08105804734247</v>
      </c>
      <c r="G185" s="44">
        <f t="shared" si="4"/>
        <v>-52.465172943639935</v>
      </c>
      <c r="H185" s="42" t="s">
        <v>27</v>
      </c>
      <c r="I185" s="5"/>
      <c r="J185" s="25"/>
      <c r="K185" s="25"/>
      <c r="L185" s="25"/>
      <c r="M185" s="25"/>
      <c r="N185" s="25"/>
      <c r="O185" s="25"/>
      <c r="P185" s="25"/>
      <c r="Q185" s="25"/>
      <c r="R185" s="25"/>
      <c r="S185" s="25"/>
      <c r="T185" s="25"/>
      <c r="U185" s="25"/>
      <c r="V185" s="25"/>
      <c r="W185" s="25"/>
      <c r="X185" s="25"/>
      <c r="Y185" s="25"/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  <c r="AX185" s="25"/>
      <c r="AY185" s="25"/>
    </row>
    <row r="186" spans="1:51" s="26" customFormat="1" x14ac:dyDescent="0.25">
      <c r="A186" s="35" t="s">
        <v>273</v>
      </c>
      <c r="B186" s="43" t="s">
        <v>274</v>
      </c>
      <c r="C186" s="37" t="s">
        <v>26</v>
      </c>
      <c r="D186" s="38" t="s">
        <v>27</v>
      </c>
      <c r="E186" s="79" t="s">
        <v>27</v>
      </c>
      <c r="F186" s="44" t="str">
        <f t="shared" si="5"/>
        <v>нд</v>
      </c>
      <c r="G186" s="44" t="str">
        <f t="shared" si="4"/>
        <v>нд</v>
      </c>
      <c r="H186" s="42" t="s">
        <v>27</v>
      </c>
      <c r="I186" s="5"/>
      <c r="J186" s="25"/>
      <c r="K186" s="25"/>
      <c r="L186" s="25"/>
      <c r="M186" s="25"/>
      <c r="N186" s="25"/>
      <c r="O186" s="25"/>
      <c r="P186" s="25"/>
      <c r="Q186" s="25"/>
      <c r="R186" s="25"/>
      <c r="S186" s="25"/>
      <c r="T186" s="25"/>
      <c r="U186" s="25"/>
      <c r="V186" s="25"/>
      <c r="W186" s="25"/>
      <c r="X186" s="25"/>
      <c r="Y186" s="25"/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  <c r="AX186" s="25"/>
      <c r="AY186" s="25"/>
    </row>
    <row r="187" spans="1:51" s="26" customFormat="1" x14ac:dyDescent="0.25">
      <c r="A187" s="35" t="s">
        <v>275</v>
      </c>
      <c r="B187" s="43" t="s">
        <v>276</v>
      </c>
      <c r="C187" s="37" t="s">
        <v>26</v>
      </c>
      <c r="D187" s="38" t="s">
        <v>27</v>
      </c>
      <c r="E187" s="79" t="s">
        <v>27</v>
      </c>
      <c r="F187" s="44" t="str">
        <f t="shared" si="5"/>
        <v>нд</v>
      </c>
      <c r="G187" s="44" t="str">
        <f t="shared" si="4"/>
        <v>нд</v>
      </c>
      <c r="H187" s="42" t="s">
        <v>27</v>
      </c>
      <c r="I187" s="5"/>
      <c r="J187" s="25"/>
      <c r="K187" s="25"/>
      <c r="L187" s="25"/>
      <c r="M187" s="25"/>
      <c r="N187" s="25"/>
      <c r="O187" s="25"/>
      <c r="P187" s="25"/>
      <c r="Q187" s="25"/>
      <c r="R187" s="25"/>
      <c r="S187" s="25"/>
      <c r="T187" s="25"/>
      <c r="U187" s="25"/>
      <c r="V187" s="25"/>
      <c r="W187" s="25"/>
      <c r="X187" s="25"/>
      <c r="Y187" s="25"/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  <c r="AX187" s="25"/>
      <c r="AY187" s="25"/>
    </row>
    <row r="188" spans="1:51" s="26" customFormat="1" x14ac:dyDescent="0.25">
      <c r="A188" s="35" t="s">
        <v>277</v>
      </c>
      <c r="B188" s="43" t="s">
        <v>278</v>
      </c>
      <c r="C188" s="37" t="s">
        <v>26</v>
      </c>
      <c r="D188" s="38" t="s">
        <v>27</v>
      </c>
      <c r="E188" s="79" t="s">
        <v>27</v>
      </c>
      <c r="F188" s="44" t="str">
        <f t="shared" si="5"/>
        <v>нд</v>
      </c>
      <c r="G188" s="44" t="str">
        <f t="shared" si="4"/>
        <v>нд</v>
      </c>
      <c r="H188" s="42" t="s">
        <v>27</v>
      </c>
      <c r="I188" s="5"/>
      <c r="J188" s="25"/>
      <c r="K188" s="25"/>
      <c r="L188" s="25"/>
      <c r="M188" s="25"/>
      <c r="N188" s="25"/>
      <c r="O188" s="25"/>
      <c r="P188" s="25"/>
      <c r="Q188" s="25"/>
      <c r="R188" s="25"/>
      <c r="S188" s="25"/>
      <c r="T188" s="25"/>
      <c r="U188" s="25"/>
      <c r="V188" s="25"/>
      <c r="W188" s="25"/>
      <c r="X188" s="25"/>
      <c r="Y188" s="25"/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  <c r="AX188" s="25"/>
      <c r="AY188" s="25"/>
    </row>
    <row r="189" spans="1:51" s="26" customFormat="1" x14ac:dyDescent="0.25">
      <c r="A189" s="35" t="s">
        <v>279</v>
      </c>
      <c r="B189" s="43" t="s">
        <v>280</v>
      </c>
      <c r="C189" s="37" t="s">
        <v>26</v>
      </c>
      <c r="D189" s="38" t="s">
        <v>27</v>
      </c>
      <c r="E189" s="79" t="s">
        <v>27</v>
      </c>
      <c r="F189" s="44" t="str">
        <f t="shared" si="5"/>
        <v>нд</v>
      </c>
      <c r="G189" s="44" t="str">
        <f t="shared" si="4"/>
        <v>нд</v>
      </c>
      <c r="H189" s="42" t="s">
        <v>27</v>
      </c>
      <c r="I189" s="5"/>
      <c r="J189" s="25"/>
      <c r="K189" s="25"/>
      <c r="L189" s="25"/>
      <c r="M189" s="25"/>
      <c r="N189" s="25"/>
      <c r="O189" s="25"/>
      <c r="P189" s="25"/>
      <c r="Q189" s="25"/>
      <c r="R189" s="25"/>
      <c r="S189" s="25"/>
      <c r="T189" s="25"/>
      <c r="U189" s="25"/>
      <c r="V189" s="25"/>
      <c r="W189" s="25"/>
      <c r="X189" s="25"/>
      <c r="Y189" s="25"/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  <c r="AX189" s="25"/>
      <c r="AY189" s="25"/>
    </row>
    <row r="190" spans="1:51" s="26" customFormat="1" x14ac:dyDescent="0.25">
      <c r="A190" s="35" t="s">
        <v>281</v>
      </c>
      <c r="B190" s="43" t="s">
        <v>282</v>
      </c>
      <c r="C190" s="37" t="s">
        <v>26</v>
      </c>
      <c r="D190" s="38" t="s">
        <v>27</v>
      </c>
      <c r="E190" s="79" t="s">
        <v>27</v>
      </c>
      <c r="F190" s="44" t="str">
        <f t="shared" si="5"/>
        <v>нд</v>
      </c>
      <c r="G190" s="44" t="str">
        <f t="shared" si="4"/>
        <v>нд</v>
      </c>
      <c r="H190" s="42" t="s">
        <v>27</v>
      </c>
      <c r="I190" s="5"/>
      <c r="J190" s="25"/>
      <c r="K190" s="25"/>
      <c r="L190" s="25"/>
      <c r="M190" s="25"/>
      <c r="N190" s="25"/>
      <c r="O190" s="25"/>
      <c r="P190" s="25"/>
      <c r="Q190" s="25"/>
      <c r="R190" s="25"/>
      <c r="S190" s="25"/>
      <c r="T190" s="25"/>
      <c r="U190" s="25"/>
      <c r="V190" s="25"/>
      <c r="W190" s="25"/>
      <c r="X190" s="25"/>
      <c r="Y190" s="25"/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  <c r="AX190" s="25"/>
      <c r="AY190" s="25"/>
    </row>
    <row r="191" spans="1:51" s="26" customFormat="1" ht="31.5" x14ac:dyDescent="0.25">
      <c r="A191" s="35" t="s">
        <v>283</v>
      </c>
      <c r="B191" s="43" t="s">
        <v>284</v>
      </c>
      <c r="C191" s="37" t="s">
        <v>26</v>
      </c>
      <c r="D191" s="38" t="s">
        <v>27</v>
      </c>
      <c r="E191" s="79" t="s">
        <v>27</v>
      </c>
      <c r="F191" s="44" t="str">
        <f t="shared" si="5"/>
        <v>нд</v>
      </c>
      <c r="G191" s="44" t="str">
        <f t="shared" si="4"/>
        <v>нд</v>
      </c>
      <c r="H191" s="42" t="s">
        <v>27</v>
      </c>
      <c r="I191" s="5"/>
      <c r="J191" s="25"/>
      <c r="K191" s="25"/>
      <c r="L191" s="25"/>
      <c r="M191" s="25"/>
      <c r="N191" s="25"/>
      <c r="O191" s="25"/>
      <c r="P191" s="25"/>
      <c r="Q191" s="25"/>
      <c r="R191" s="25"/>
      <c r="S191" s="25"/>
      <c r="T191" s="25"/>
      <c r="U191" s="25"/>
      <c r="V191" s="25"/>
      <c r="W191" s="25"/>
      <c r="X191" s="25"/>
      <c r="Y191" s="25"/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  <c r="AX191" s="25"/>
      <c r="AY191" s="25"/>
    </row>
    <row r="192" spans="1:51" s="26" customFormat="1" ht="31.5" x14ac:dyDescent="0.25">
      <c r="A192" s="35" t="s">
        <v>285</v>
      </c>
      <c r="B192" s="43" t="s">
        <v>286</v>
      </c>
      <c r="C192" s="37" t="s">
        <v>26</v>
      </c>
      <c r="D192" s="38" t="s">
        <v>27</v>
      </c>
      <c r="E192" s="79" t="s">
        <v>27</v>
      </c>
      <c r="F192" s="44" t="str">
        <f t="shared" si="5"/>
        <v>нд</v>
      </c>
      <c r="G192" s="44" t="str">
        <f t="shared" si="4"/>
        <v>нд</v>
      </c>
      <c r="H192" s="42" t="s">
        <v>27</v>
      </c>
      <c r="I192" s="5"/>
      <c r="J192" s="25"/>
      <c r="K192" s="25"/>
      <c r="L192" s="25"/>
      <c r="M192" s="25"/>
      <c r="N192" s="25"/>
      <c r="O192" s="25"/>
      <c r="P192" s="25"/>
      <c r="Q192" s="25"/>
      <c r="R192" s="25"/>
      <c r="S192" s="25"/>
      <c r="T192" s="25"/>
      <c r="U192" s="25"/>
      <c r="V192" s="25"/>
      <c r="W192" s="25"/>
      <c r="X192" s="25"/>
      <c r="Y192" s="25"/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  <c r="AX192" s="25"/>
      <c r="AY192" s="25"/>
    </row>
    <row r="193" spans="1:51" s="26" customFormat="1" x14ac:dyDescent="0.25">
      <c r="A193" s="35" t="s">
        <v>287</v>
      </c>
      <c r="B193" s="43" t="s">
        <v>288</v>
      </c>
      <c r="C193" s="37" t="s">
        <v>26</v>
      </c>
      <c r="D193" s="38" t="s">
        <v>27</v>
      </c>
      <c r="E193" s="79" t="s">
        <v>27</v>
      </c>
      <c r="F193" s="44" t="str">
        <f t="shared" si="5"/>
        <v>нд</v>
      </c>
      <c r="G193" s="44" t="str">
        <f t="shared" si="4"/>
        <v>нд</v>
      </c>
      <c r="H193" s="42" t="s">
        <v>27</v>
      </c>
      <c r="I193" s="5"/>
      <c r="J193" s="25"/>
      <c r="K193" s="25"/>
      <c r="L193" s="25"/>
      <c r="M193" s="25"/>
      <c r="N193" s="25"/>
      <c r="O193" s="25"/>
      <c r="P193" s="25"/>
      <c r="Q193" s="25"/>
      <c r="R193" s="25"/>
      <c r="S193" s="25"/>
      <c r="T193" s="25"/>
      <c r="U193" s="25"/>
      <c r="V193" s="25"/>
      <c r="W193" s="25"/>
      <c r="X193" s="25"/>
      <c r="Y193" s="25"/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  <c r="AX193" s="25"/>
      <c r="AY193" s="25"/>
    </row>
    <row r="194" spans="1:51" s="26" customFormat="1" x14ac:dyDescent="0.25">
      <c r="A194" s="35" t="s">
        <v>289</v>
      </c>
      <c r="B194" s="43" t="s">
        <v>290</v>
      </c>
      <c r="C194" s="37" t="s">
        <v>26</v>
      </c>
      <c r="D194" s="38">
        <v>54.103802820294497</v>
      </c>
      <c r="E194" s="50">
        <v>35.589053145863794</v>
      </c>
      <c r="F194" s="44">
        <f t="shared" si="5"/>
        <v>-18.514749674430703</v>
      </c>
      <c r="G194" s="44">
        <f t="shared" si="4"/>
        <v>-34.220791717593954</v>
      </c>
      <c r="H194" s="42" t="s">
        <v>27</v>
      </c>
      <c r="I194" s="5"/>
      <c r="J194" s="25"/>
      <c r="K194" s="25"/>
      <c r="L194" s="25"/>
      <c r="M194" s="25"/>
      <c r="N194" s="25"/>
      <c r="O194" s="25"/>
      <c r="P194" s="25"/>
      <c r="Q194" s="25"/>
      <c r="R194" s="25"/>
      <c r="S194" s="25"/>
      <c r="T194" s="25"/>
      <c r="U194" s="25"/>
      <c r="V194" s="25"/>
      <c r="W194" s="25"/>
      <c r="X194" s="25"/>
      <c r="Y194" s="25"/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  <c r="AX194" s="25"/>
      <c r="AY194" s="25"/>
    </row>
    <row r="195" spans="1:51" s="26" customFormat="1" x14ac:dyDescent="0.25">
      <c r="A195" s="35" t="s">
        <v>291</v>
      </c>
      <c r="B195" s="43" t="s">
        <v>292</v>
      </c>
      <c r="C195" s="37" t="s">
        <v>26</v>
      </c>
      <c r="D195" s="38">
        <v>16.33935</v>
      </c>
      <c r="E195" s="50">
        <v>10.577375110077917</v>
      </c>
      <c r="F195" s="44">
        <f t="shared" si="5"/>
        <v>-5.7619748899220831</v>
      </c>
      <c r="G195" s="44">
        <f t="shared" si="4"/>
        <v>-35.264407029178535</v>
      </c>
      <c r="H195" s="42" t="s">
        <v>27</v>
      </c>
      <c r="I195" s="5"/>
      <c r="J195" s="25"/>
      <c r="K195" s="25"/>
      <c r="L195" s="25"/>
      <c r="M195" s="25"/>
      <c r="N195" s="25"/>
      <c r="O195" s="25"/>
      <c r="P195" s="25"/>
      <c r="Q195" s="25"/>
      <c r="R195" s="25"/>
      <c r="S195" s="25"/>
      <c r="T195" s="25"/>
      <c r="U195" s="25"/>
      <c r="V195" s="25"/>
      <c r="W195" s="25"/>
      <c r="X195" s="25"/>
      <c r="Y195" s="25"/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  <c r="AX195" s="25"/>
      <c r="AY195" s="25"/>
    </row>
    <row r="196" spans="1:51" s="26" customFormat="1" x14ac:dyDescent="0.25">
      <c r="A196" s="35" t="s">
        <v>293</v>
      </c>
      <c r="B196" s="43" t="s">
        <v>294</v>
      </c>
      <c r="C196" s="37" t="s">
        <v>26</v>
      </c>
      <c r="D196" s="38">
        <v>1.58039</v>
      </c>
      <c r="E196" s="79" t="s">
        <v>27</v>
      </c>
      <c r="F196" s="44" t="str">
        <f t="shared" si="5"/>
        <v>нд</v>
      </c>
      <c r="G196" s="44" t="str">
        <f t="shared" si="4"/>
        <v>нд</v>
      </c>
      <c r="H196" s="42" t="s">
        <v>27</v>
      </c>
      <c r="I196" s="5"/>
      <c r="J196" s="25"/>
      <c r="K196" s="25"/>
      <c r="L196" s="25"/>
      <c r="M196" s="25"/>
      <c r="N196" s="25"/>
      <c r="O196" s="25"/>
      <c r="P196" s="25"/>
      <c r="Q196" s="25"/>
      <c r="R196" s="25"/>
      <c r="S196" s="25"/>
      <c r="T196" s="25"/>
      <c r="U196" s="25"/>
      <c r="V196" s="25"/>
      <c r="W196" s="25"/>
      <c r="X196" s="25"/>
      <c r="Y196" s="25"/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  <c r="AX196" s="25"/>
      <c r="AY196" s="25"/>
    </row>
    <row r="197" spans="1:51" s="26" customFormat="1" x14ac:dyDescent="0.25">
      <c r="A197" s="35" t="s">
        <v>295</v>
      </c>
      <c r="B197" s="43" t="s">
        <v>296</v>
      </c>
      <c r="C197" s="37" t="s">
        <v>26</v>
      </c>
      <c r="D197" s="38">
        <v>0</v>
      </c>
      <c r="E197" s="79">
        <v>0</v>
      </c>
      <c r="F197" s="44">
        <f t="shared" si="5"/>
        <v>0</v>
      </c>
      <c r="G197" s="44" t="str">
        <f t="shared" si="4"/>
        <v>нд</v>
      </c>
      <c r="H197" s="42" t="s">
        <v>27</v>
      </c>
      <c r="I197" s="5"/>
      <c r="J197" s="25"/>
      <c r="K197" s="25"/>
      <c r="L197" s="25"/>
      <c r="M197" s="25"/>
      <c r="N197" s="25"/>
      <c r="O197" s="25"/>
      <c r="P197" s="25"/>
      <c r="Q197" s="25"/>
      <c r="R197" s="25"/>
      <c r="S197" s="25"/>
      <c r="T197" s="25"/>
      <c r="U197" s="25"/>
      <c r="V197" s="25"/>
      <c r="W197" s="25"/>
      <c r="X197" s="25"/>
      <c r="Y197" s="25"/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  <c r="AX197" s="25"/>
      <c r="AY197" s="25"/>
    </row>
    <row r="198" spans="1:51" s="26" customFormat="1" x14ac:dyDescent="0.25">
      <c r="A198" s="35" t="s">
        <v>297</v>
      </c>
      <c r="B198" s="43" t="s">
        <v>298</v>
      </c>
      <c r="C198" s="37" t="s">
        <v>26</v>
      </c>
      <c r="D198" s="38">
        <v>8.7167279999999998</v>
      </c>
      <c r="E198" s="63">
        <f>E60*1.2</f>
        <v>3.9411249239999999</v>
      </c>
      <c r="F198" s="44">
        <f t="shared" si="5"/>
        <v>-4.7756030759999994</v>
      </c>
      <c r="G198" s="44">
        <f t="shared" si="4"/>
        <v>-54.786647879800768</v>
      </c>
      <c r="H198" s="42" t="s">
        <v>27</v>
      </c>
      <c r="I198" s="5"/>
      <c r="J198" s="25"/>
      <c r="K198" s="25"/>
      <c r="L198" s="25"/>
      <c r="M198" s="25"/>
      <c r="N198" s="25"/>
      <c r="O198" s="25"/>
      <c r="P198" s="25"/>
      <c r="Q198" s="25"/>
      <c r="R198" s="25"/>
      <c r="S198" s="25"/>
      <c r="T198" s="25"/>
      <c r="U198" s="25"/>
      <c r="V198" s="25"/>
      <c r="W198" s="25"/>
      <c r="X198" s="25"/>
      <c r="Y198" s="25"/>
      <c r="Z198" s="25"/>
      <c r="AA198" s="25"/>
      <c r="AB198" s="25"/>
      <c r="AC198" s="25"/>
      <c r="AD198" s="25"/>
      <c r="AE198" s="25"/>
      <c r="AF198" s="25"/>
      <c r="AG198" s="25"/>
      <c r="AH198" s="25"/>
      <c r="AI198" s="25"/>
      <c r="AJ198" s="25"/>
      <c r="AK198" s="25"/>
      <c r="AL198" s="25"/>
      <c r="AM198" s="25"/>
      <c r="AN198" s="25"/>
      <c r="AO198" s="25"/>
      <c r="AP198" s="25"/>
      <c r="AQ198" s="25"/>
      <c r="AR198" s="25"/>
      <c r="AS198" s="25"/>
      <c r="AT198" s="25"/>
      <c r="AU198" s="25"/>
      <c r="AV198" s="25"/>
      <c r="AW198" s="25"/>
      <c r="AX198" s="25"/>
      <c r="AY198" s="25"/>
    </row>
    <row r="199" spans="1:51" s="26" customFormat="1" x14ac:dyDescent="0.25">
      <c r="A199" s="35" t="s">
        <v>299</v>
      </c>
      <c r="B199" s="43" t="s">
        <v>300</v>
      </c>
      <c r="C199" s="37" t="s">
        <v>26</v>
      </c>
      <c r="D199" s="38">
        <f>(D74+D76)*1.2</f>
        <v>52.667631707493662</v>
      </c>
      <c r="E199" s="38">
        <f>(E74+E76)*1.2</f>
        <v>5.8870902968125849</v>
      </c>
      <c r="F199" s="44">
        <f t="shared" si="5"/>
        <v>-46.780541410681074</v>
      </c>
      <c r="G199" s="44">
        <f t="shared" si="4"/>
        <v>-88.822185266449026</v>
      </c>
      <c r="H199" s="42" t="s">
        <v>27</v>
      </c>
      <c r="I199" s="5"/>
      <c r="J199" s="25"/>
      <c r="K199" s="25"/>
      <c r="L199" s="25"/>
      <c r="M199" s="25"/>
      <c r="N199" s="25"/>
      <c r="O199" s="25"/>
      <c r="P199" s="25"/>
      <c r="Q199" s="25"/>
      <c r="R199" s="25"/>
      <c r="S199" s="25"/>
      <c r="T199" s="25"/>
      <c r="U199" s="25"/>
      <c r="V199" s="25"/>
      <c r="W199" s="25"/>
      <c r="X199" s="25"/>
      <c r="Y199" s="25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  <c r="AX199" s="25"/>
      <c r="AY199" s="25"/>
    </row>
    <row r="200" spans="1:51" s="26" customFormat="1" x14ac:dyDescent="0.25">
      <c r="A200" s="35" t="s">
        <v>301</v>
      </c>
      <c r="B200" s="43" t="s">
        <v>302</v>
      </c>
      <c r="C200" s="37" t="s">
        <v>26</v>
      </c>
      <c r="D200" s="50">
        <v>0.22444800000000001</v>
      </c>
      <c r="E200" s="50">
        <f>E75*1.2</f>
        <v>17.891824394871232</v>
      </c>
      <c r="F200" s="44">
        <f>IFERROR(E200-D200,"нд")</f>
        <v>17.667376394871233</v>
      </c>
      <c r="G200" s="44">
        <f t="shared" si="4"/>
        <v>7871.4786475581122</v>
      </c>
      <c r="H200" s="42" t="s">
        <v>27</v>
      </c>
      <c r="I200" s="5"/>
      <c r="J200" s="82"/>
      <c r="K200" s="82"/>
      <c r="L200" s="82"/>
      <c r="M200" s="82"/>
      <c r="N200" s="82"/>
      <c r="O200" s="25"/>
      <c r="P200" s="25"/>
      <c r="Q200" s="25"/>
      <c r="R200" s="25"/>
      <c r="S200" s="25"/>
      <c r="T200" s="25"/>
      <c r="U200" s="25"/>
      <c r="V200" s="25"/>
      <c r="W200" s="25"/>
      <c r="X200" s="25"/>
      <c r="Y200" s="25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  <c r="AX200" s="25"/>
      <c r="AY200" s="25"/>
    </row>
    <row r="201" spans="1:51" s="26" customFormat="1" ht="31.5" x14ac:dyDescent="0.25">
      <c r="A201" s="35" t="s">
        <v>303</v>
      </c>
      <c r="B201" s="43" t="s">
        <v>304</v>
      </c>
      <c r="C201" s="37" t="s">
        <v>26</v>
      </c>
      <c r="D201" s="38" t="s">
        <v>27</v>
      </c>
      <c r="E201" s="79" t="s">
        <v>27</v>
      </c>
      <c r="F201" s="44" t="str">
        <f t="shared" si="5"/>
        <v>нд</v>
      </c>
      <c r="G201" s="44" t="str">
        <f t="shared" si="4"/>
        <v>нд</v>
      </c>
      <c r="H201" s="42" t="s">
        <v>27</v>
      </c>
      <c r="I201" s="5"/>
      <c r="J201" s="82"/>
      <c r="K201" s="82"/>
      <c r="L201" s="82"/>
      <c r="M201" s="82"/>
      <c r="N201" s="82"/>
      <c r="O201" s="25"/>
      <c r="P201" s="25"/>
      <c r="Q201" s="25"/>
      <c r="R201" s="25"/>
      <c r="S201" s="25"/>
      <c r="T201" s="25"/>
      <c r="U201" s="25"/>
      <c r="V201" s="25"/>
      <c r="W201" s="25"/>
      <c r="X201" s="25"/>
      <c r="Y201" s="25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  <c r="AX201" s="25"/>
      <c r="AY201" s="25"/>
    </row>
    <row r="202" spans="1:51" s="26" customFormat="1" x14ac:dyDescent="0.25">
      <c r="A202" s="35" t="s">
        <v>305</v>
      </c>
      <c r="B202" s="43" t="s">
        <v>306</v>
      </c>
      <c r="C202" s="37" t="s">
        <v>26</v>
      </c>
      <c r="D202" s="50">
        <v>97.151331777828744</v>
      </c>
      <c r="E202" s="50">
        <f>E108+E105+E71+E72+E78*1.2+E374*1.2</f>
        <v>35.816156386648913</v>
      </c>
      <c r="F202" s="44">
        <f t="shared" si="5"/>
        <v>-61.335175391179831</v>
      </c>
      <c r="G202" s="44">
        <f t="shared" si="4"/>
        <v>-63.133643429041854</v>
      </c>
      <c r="H202" s="42" t="s">
        <v>27</v>
      </c>
      <c r="I202" s="5"/>
      <c r="J202" s="82"/>
      <c r="K202" s="83"/>
      <c r="L202" s="83"/>
      <c r="M202" s="82"/>
      <c r="N202" s="82"/>
      <c r="O202" s="25"/>
      <c r="P202" s="25"/>
      <c r="Q202" s="25"/>
      <c r="R202" s="25"/>
      <c r="S202" s="25"/>
      <c r="T202" s="25"/>
      <c r="U202" s="25"/>
      <c r="V202" s="25"/>
      <c r="W202" s="25"/>
      <c r="X202" s="25"/>
      <c r="Y202" s="25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  <c r="AX202" s="25"/>
      <c r="AY202" s="25"/>
    </row>
    <row r="203" spans="1:51" s="26" customFormat="1" x14ac:dyDescent="0.25">
      <c r="A203" s="35" t="s">
        <v>307</v>
      </c>
      <c r="B203" s="78" t="s">
        <v>308</v>
      </c>
      <c r="C203" s="37" t="s">
        <v>26</v>
      </c>
      <c r="D203" s="38" t="s">
        <v>27</v>
      </c>
      <c r="E203" s="79" t="s">
        <v>27</v>
      </c>
      <c r="F203" s="44" t="str">
        <f t="shared" si="5"/>
        <v>нд</v>
      </c>
      <c r="G203" s="44" t="str">
        <f t="shared" si="4"/>
        <v>нд</v>
      </c>
      <c r="H203" s="42" t="s">
        <v>27</v>
      </c>
      <c r="I203" s="5"/>
      <c r="J203" s="82"/>
      <c r="K203" s="83"/>
      <c r="L203" s="83"/>
      <c r="M203" s="83"/>
      <c r="N203" s="82"/>
      <c r="O203" s="25"/>
      <c r="P203" s="25"/>
      <c r="Q203" s="25"/>
      <c r="R203" s="25"/>
      <c r="S203" s="25"/>
      <c r="T203" s="25"/>
      <c r="U203" s="25"/>
      <c r="V203" s="25"/>
      <c r="W203" s="25"/>
      <c r="X203" s="25"/>
      <c r="Y203" s="25"/>
      <c r="Z203" s="25"/>
      <c r="AA203" s="25"/>
      <c r="AB203" s="25"/>
      <c r="AC203" s="25"/>
      <c r="AD203" s="25"/>
      <c r="AE203" s="25"/>
      <c r="AF203" s="25"/>
      <c r="AG203" s="25"/>
      <c r="AH203" s="25"/>
      <c r="AI203" s="25"/>
      <c r="AJ203" s="25"/>
      <c r="AK203" s="25"/>
      <c r="AL203" s="25"/>
      <c r="AM203" s="25"/>
      <c r="AN203" s="25"/>
      <c r="AO203" s="25"/>
      <c r="AP203" s="25"/>
      <c r="AQ203" s="25"/>
      <c r="AR203" s="25"/>
      <c r="AS203" s="25"/>
      <c r="AT203" s="25"/>
      <c r="AU203" s="25"/>
      <c r="AV203" s="25"/>
      <c r="AW203" s="25"/>
      <c r="AX203" s="25"/>
      <c r="AY203" s="25"/>
    </row>
    <row r="204" spans="1:51" s="26" customFormat="1" x14ac:dyDescent="0.25">
      <c r="A204" s="35" t="s">
        <v>309</v>
      </c>
      <c r="B204" s="43" t="s">
        <v>310</v>
      </c>
      <c r="C204" s="37" t="s">
        <v>26</v>
      </c>
      <c r="D204" s="38" t="s">
        <v>27</v>
      </c>
      <c r="E204" s="79" t="s">
        <v>27</v>
      </c>
      <c r="F204" s="44" t="str">
        <f t="shared" si="5"/>
        <v>нд</v>
      </c>
      <c r="G204" s="44" t="str">
        <f t="shared" si="4"/>
        <v>нд</v>
      </c>
      <c r="H204" s="42" t="s">
        <v>27</v>
      </c>
      <c r="I204" s="5"/>
      <c r="J204" s="82"/>
      <c r="K204" s="83"/>
      <c r="L204" s="83"/>
      <c r="M204" s="83"/>
      <c r="N204" s="82"/>
      <c r="O204" s="25"/>
      <c r="P204" s="25"/>
      <c r="Q204" s="25"/>
      <c r="R204" s="25"/>
      <c r="S204" s="25"/>
      <c r="T204" s="25"/>
      <c r="U204" s="25"/>
      <c r="V204" s="25"/>
      <c r="W204" s="25"/>
      <c r="X204" s="25"/>
      <c r="Y204" s="25"/>
      <c r="Z204" s="25"/>
      <c r="AA204" s="25"/>
      <c r="AB204" s="25"/>
      <c r="AC204" s="25"/>
      <c r="AD204" s="25"/>
      <c r="AE204" s="25"/>
      <c r="AF204" s="25"/>
      <c r="AG204" s="25"/>
      <c r="AH204" s="25"/>
      <c r="AI204" s="25"/>
      <c r="AJ204" s="25"/>
      <c r="AK204" s="25"/>
      <c r="AL204" s="25"/>
      <c r="AM204" s="25"/>
      <c r="AN204" s="25"/>
      <c r="AO204" s="25"/>
      <c r="AP204" s="25"/>
      <c r="AQ204" s="25"/>
      <c r="AR204" s="25"/>
      <c r="AS204" s="25"/>
      <c r="AT204" s="25"/>
      <c r="AU204" s="25"/>
      <c r="AV204" s="25"/>
      <c r="AW204" s="25"/>
      <c r="AX204" s="25"/>
      <c r="AY204" s="25"/>
    </row>
    <row r="205" spans="1:51" s="26" customFormat="1" x14ac:dyDescent="0.25">
      <c r="A205" s="35" t="s">
        <v>311</v>
      </c>
      <c r="B205" s="43" t="s">
        <v>312</v>
      </c>
      <c r="C205" s="37" t="s">
        <v>26</v>
      </c>
      <c r="D205" s="38" t="s">
        <v>27</v>
      </c>
      <c r="E205" s="79" t="s">
        <v>27</v>
      </c>
      <c r="F205" s="40" t="str">
        <f t="shared" si="5"/>
        <v>нд</v>
      </c>
      <c r="G205" s="40" t="str">
        <f t="shared" si="4"/>
        <v>нд</v>
      </c>
      <c r="H205" s="42" t="s">
        <v>27</v>
      </c>
      <c r="I205" s="5"/>
      <c r="J205" s="82"/>
      <c r="K205" s="83"/>
      <c r="L205" s="83"/>
      <c r="M205" s="83"/>
      <c r="N205" s="82"/>
      <c r="O205" s="25"/>
      <c r="P205" s="25"/>
      <c r="Q205" s="25"/>
      <c r="R205" s="25"/>
      <c r="S205" s="25"/>
      <c r="T205" s="25"/>
      <c r="U205" s="25"/>
      <c r="V205" s="25"/>
      <c r="W205" s="25"/>
      <c r="X205" s="25"/>
      <c r="Y205" s="25"/>
      <c r="Z205" s="25"/>
      <c r="AA205" s="25"/>
      <c r="AB205" s="25"/>
      <c r="AC205" s="25"/>
      <c r="AD205" s="25"/>
      <c r="AE205" s="25"/>
      <c r="AF205" s="25"/>
      <c r="AG205" s="25"/>
      <c r="AH205" s="25"/>
      <c r="AI205" s="25"/>
      <c r="AJ205" s="25"/>
      <c r="AK205" s="25"/>
      <c r="AL205" s="25"/>
      <c r="AM205" s="25"/>
      <c r="AN205" s="25"/>
      <c r="AO205" s="25"/>
      <c r="AP205" s="25"/>
      <c r="AQ205" s="25"/>
      <c r="AR205" s="25"/>
      <c r="AS205" s="25"/>
      <c r="AT205" s="25"/>
      <c r="AU205" s="25"/>
      <c r="AV205" s="25"/>
      <c r="AW205" s="25"/>
      <c r="AX205" s="25"/>
      <c r="AY205" s="25"/>
    </row>
    <row r="206" spans="1:51" s="26" customFormat="1" ht="31.5" x14ac:dyDescent="0.25">
      <c r="A206" s="35" t="s">
        <v>313</v>
      </c>
      <c r="B206" s="43" t="s">
        <v>314</v>
      </c>
      <c r="C206" s="37" t="s">
        <v>26</v>
      </c>
      <c r="D206" s="38" t="s">
        <v>27</v>
      </c>
      <c r="E206" s="79" t="s">
        <v>27</v>
      </c>
      <c r="F206" s="40" t="str">
        <f t="shared" si="5"/>
        <v>нд</v>
      </c>
      <c r="G206" s="40" t="str">
        <f t="shared" si="4"/>
        <v>нд</v>
      </c>
      <c r="H206" s="42" t="s">
        <v>27</v>
      </c>
      <c r="I206" s="5"/>
      <c r="J206" s="82"/>
      <c r="K206" s="83"/>
      <c r="L206" s="83"/>
      <c r="M206" s="83"/>
      <c r="N206" s="83"/>
      <c r="O206" s="25"/>
      <c r="P206" s="25"/>
      <c r="Q206" s="25"/>
      <c r="R206" s="25"/>
      <c r="S206" s="25"/>
      <c r="T206" s="25"/>
      <c r="U206" s="25"/>
      <c r="V206" s="25"/>
      <c r="W206" s="25"/>
      <c r="X206" s="25"/>
      <c r="Y206" s="25"/>
      <c r="Z206" s="25"/>
      <c r="AA206" s="25"/>
      <c r="AB206" s="25"/>
      <c r="AC206" s="25"/>
      <c r="AD206" s="25"/>
      <c r="AE206" s="25"/>
      <c r="AF206" s="25"/>
      <c r="AG206" s="25"/>
      <c r="AH206" s="25"/>
      <c r="AI206" s="25"/>
      <c r="AJ206" s="25"/>
      <c r="AK206" s="25"/>
      <c r="AL206" s="25"/>
      <c r="AM206" s="25"/>
      <c r="AN206" s="25"/>
      <c r="AO206" s="25"/>
      <c r="AP206" s="25"/>
      <c r="AQ206" s="25"/>
      <c r="AR206" s="25"/>
      <c r="AS206" s="25"/>
      <c r="AT206" s="25"/>
      <c r="AU206" s="25"/>
      <c r="AV206" s="25"/>
      <c r="AW206" s="25"/>
      <c r="AX206" s="25"/>
      <c r="AY206" s="25"/>
    </row>
    <row r="207" spans="1:51" s="26" customFormat="1" x14ac:dyDescent="0.25">
      <c r="A207" s="35" t="s">
        <v>315</v>
      </c>
      <c r="B207" s="43" t="s">
        <v>316</v>
      </c>
      <c r="C207" s="37" t="s">
        <v>26</v>
      </c>
      <c r="D207" s="38" t="s">
        <v>27</v>
      </c>
      <c r="E207" s="79" t="s">
        <v>27</v>
      </c>
      <c r="F207" s="40" t="str">
        <f t="shared" si="5"/>
        <v>нд</v>
      </c>
      <c r="G207" s="40" t="str">
        <f t="shared" si="4"/>
        <v>нд</v>
      </c>
      <c r="H207" s="42" t="s">
        <v>27</v>
      </c>
      <c r="I207" s="5"/>
      <c r="J207" s="82"/>
      <c r="K207" s="83"/>
      <c r="L207" s="83"/>
      <c r="M207" s="82"/>
      <c r="N207" s="82"/>
      <c r="O207" s="25"/>
      <c r="P207" s="25"/>
      <c r="Q207" s="25"/>
      <c r="R207" s="25"/>
      <c r="S207" s="25"/>
      <c r="T207" s="25"/>
      <c r="U207" s="25"/>
      <c r="V207" s="25"/>
      <c r="W207" s="25"/>
      <c r="X207" s="25"/>
      <c r="Y207" s="25"/>
      <c r="Z207" s="25"/>
      <c r="AA207" s="25"/>
      <c r="AB207" s="25"/>
      <c r="AC207" s="25"/>
      <c r="AD207" s="25"/>
      <c r="AE207" s="25"/>
      <c r="AF207" s="25"/>
      <c r="AG207" s="25"/>
      <c r="AH207" s="25"/>
      <c r="AI207" s="25"/>
      <c r="AJ207" s="25"/>
      <c r="AK207" s="25"/>
      <c r="AL207" s="25"/>
      <c r="AM207" s="25"/>
      <c r="AN207" s="25"/>
      <c r="AO207" s="25"/>
      <c r="AP207" s="25"/>
      <c r="AQ207" s="25"/>
      <c r="AR207" s="25"/>
      <c r="AS207" s="25"/>
      <c r="AT207" s="25"/>
      <c r="AU207" s="25"/>
      <c r="AV207" s="25"/>
      <c r="AW207" s="25"/>
      <c r="AX207" s="25"/>
      <c r="AY207" s="25"/>
    </row>
    <row r="208" spans="1:51" s="26" customFormat="1" x14ac:dyDescent="0.25">
      <c r="A208" s="35" t="s">
        <v>317</v>
      </c>
      <c r="B208" s="43" t="s">
        <v>318</v>
      </c>
      <c r="C208" s="37" t="s">
        <v>26</v>
      </c>
      <c r="D208" s="38" t="s">
        <v>27</v>
      </c>
      <c r="E208" s="79" t="s">
        <v>27</v>
      </c>
      <c r="F208" s="40" t="str">
        <f t="shared" si="5"/>
        <v>нд</v>
      </c>
      <c r="G208" s="40" t="str">
        <f t="shared" si="4"/>
        <v>нд</v>
      </c>
      <c r="H208" s="42" t="s">
        <v>27</v>
      </c>
      <c r="I208" s="5"/>
      <c r="J208" s="82"/>
      <c r="K208" s="82"/>
      <c r="L208" s="83"/>
      <c r="M208" s="82"/>
      <c r="N208" s="82"/>
      <c r="O208" s="25"/>
      <c r="P208" s="25"/>
      <c r="Q208" s="25"/>
      <c r="R208" s="25"/>
      <c r="S208" s="25"/>
      <c r="T208" s="25"/>
      <c r="U208" s="25"/>
      <c r="V208" s="25"/>
      <c r="W208" s="25"/>
      <c r="X208" s="25"/>
      <c r="Y208" s="25"/>
      <c r="Z208" s="25"/>
      <c r="AA208" s="25"/>
      <c r="AB208" s="25"/>
      <c r="AC208" s="25"/>
      <c r="AD208" s="25"/>
      <c r="AE208" s="25"/>
      <c r="AF208" s="25"/>
      <c r="AG208" s="25"/>
      <c r="AH208" s="25"/>
      <c r="AI208" s="25"/>
      <c r="AJ208" s="25"/>
      <c r="AK208" s="25"/>
      <c r="AL208" s="25"/>
      <c r="AM208" s="25"/>
      <c r="AN208" s="25"/>
      <c r="AO208" s="25"/>
      <c r="AP208" s="25"/>
      <c r="AQ208" s="25"/>
      <c r="AR208" s="25"/>
      <c r="AS208" s="25"/>
      <c r="AT208" s="25"/>
      <c r="AU208" s="25"/>
      <c r="AV208" s="25"/>
      <c r="AW208" s="25"/>
      <c r="AX208" s="25"/>
      <c r="AY208" s="25"/>
    </row>
    <row r="209" spans="1:51" s="26" customFormat="1" x14ac:dyDescent="0.25">
      <c r="A209" s="35" t="s">
        <v>319</v>
      </c>
      <c r="B209" s="43" t="s">
        <v>320</v>
      </c>
      <c r="C209" s="37" t="s">
        <v>26</v>
      </c>
      <c r="D209" s="38" t="s">
        <v>27</v>
      </c>
      <c r="E209" s="79" t="s">
        <v>27</v>
      </c>
      <c r="F209" s="40" t="str">
        <f t="shared" si="5"/>
        <v>нд</v>
      </c>
      <c r="G209" s="40" t="str">
        <f t="shared" si="4"/>
        <v>нд</v>
      </c>
      <c r="H209" s="42" t="s">
        <v>27</v>
      </c>
      <c r="I209" s="5"/>
      <c r="J209" s="82"/>
      <c r="K209" s="82"/>
      <c r="L209" s="82"/>
      <c r="M209" s="82"/>
      <c r="N209" s="82"/>
      <c r="O209" s="25"/>
      <c r="P209" s="25"/>
      <c r="Q209" s="25"/>
      <c r="R209" s="25"/>
      <c r="S209" s="25"/>
      <c r="T209" s="25"/>
      <c r="U209" s="25"/>
      <c r="V209" s="25"/>
      <c r="W209" s="25"/>
      <c r="X209" s="25"/>
      <c r="Y209" s="25"/>
      <c r="Z209" s="25"/>
      <c r="AA209" s="25"/>
      <c r="AB209" s="25"/>
      <c r="AC209" s="25"/>
      <c r="AD209" s="25"/>
      <c r="AE209" s="25"/>
      <c r="AF209" s="25"/>
      <c r="AG209" s="25"/>
      <c r="AH209" s="25"/>
      <c r="AI209" s="25"/>
      <c r="AJ209" s="25"/>
      <c r="AK209" s="25"/>
      <c r="AL209" s="25"/>
      <c r="AM209" s="25"/>
      <c r="AN209" s="25"/>
      <c r="AO209" s="25"/>
      <c r="AP209" s="25"/>
      <c r="AQ209" s="25"/>
      <c r="AR209" s="25"/>
      <c r="AS209" s="25"/>
      <c r="AT209" s="25"/>
      <c r="AU209" s="25"/>
      <c r="AV209" s="25"/>
      <c r="AW209" s="25"/>
      <c r="AX209" s="25"/>
      <c r="AY209" s="25"/>
    </row>
    <row r="210" spans="1:51" s="26" customFormat="1" x14ac:dyDescent="0.25">
      <c r="A210" s="35" t="s">
        <v>321</v>
      </c>
      <c r="B210" s="78" t="s">
        <v>322</v>
      </c>
      <c r="C210" s="37" t="s">
        <v>26</v>
      </c>
      <c r="D210" s="38" t="s">
        <v>27</v>
      </c>
      <c r="E210" s="79" t="s">
        <v>27</v>
      </c>
      <c r="F210" s="40" t="str">
        <f t="shared" si="5"/>
        <v>нд</v>
      </c>
      <c r="G210" s="40" t="str">
        <f t="shared" si="4"/>
        <v>нд</v>
      </c>
      <c r="H210" s="42" t="s">
        <v>27</v>
      </c>
      <c r="I210" s="5"/>
      <c r="J210" s="82"/>
      <c r="K210" s="82"/>
      <c r="L210" s="82"/>
      <c r="M210" s="82"/>
      <c r="N210" s="82"/>
      <c r="O210" s="25"/>
      <c r="P210" s="25"/>
      <c r="Q210" s="25"/>
      <c r="R210" s="25"/>
      <c r="S210" s="25"/>
      <c r="T210" s="25"/>
      <c r="U210" s="25"/>
      <c r="V210" s="25"/>
      <c r="W210" s="25"/>
      <c r="X210" s="25"/>
      <c r="Y210" s="25"/>
      <c r="Z210" s="25"/>
      <c r="AA210" s="25"/>
      <c r="AB210" s="25"/>
      <c r="AC210" s="25"/>
      <c r="AD210" s="25"/>
      <c r="AE210" s="25"/>
      <c r="AF210" s="25"/>
      <c r="AG210" s="25"/>
      <c r="AH210" s="25"/>
      <c r="AI210" s="25"/>
      <c r="AJ210" s="25"/>
      <c r="AK210" s="25"/>
      <c r="AL210" s="25"/>
      <c r="AM210" s="25"/>
      <c r="AN210" s="25"/>
      <c r="AO210" s="25"/>
      <c r="AP210" s="25"/>
      <c r="AQ210" s="25"/>
      <c r="AR210" s="25"/>
      <c r="AS210" s="25"/>
      <c r="AT210" s="25"/>
      <c r="AU210" s="25"/>
      <c r="AV210" s="25"/>
      <c r="AW210" s="25"/>
      <c r="AX210" s="25"/>
      <c r="AY210" s="25"/>
    </row>
    <row r="211" spans="1:51" s="26" customFormat="1" x14ac:dyDescent="0.25">
      <c r="A211" s="35" t="s">
        <v>323</v>
      </c>
      <c r="B211" s="43" t="s">
        <v>324</v>
      </c>
      <c r="C211" s="37" t="s">
        <v>26</v>
      </c>
      <c r="D211" s="38">
        <f>SUM(D212:D217)</f>
        <v>27.167051447999999</v>
      </c>
      <c r="E211" s="38">
        <f>SUM(E212:E217)</f>
        <v>0</v>
      </c>
      <c r="F211" s="38">
        <f t="shared" si="5"/>
        <v>-27.167051447999999</v>
      </c>
      <c r="G211" s="40">
        <f t="shared" si="4"/>
        <v>-100</v>
      </c>
      <c r="H211" s="42" t="s">
        <v>27</v>
      </c>
      <c r="I211" s="5"/>
      <c r="J211" s="82"/>
      <c r="K211" s="82"/>
      <c r="L211" s="82"/>
      <c r="M211" s="82"/>
      <c r="N211" s="82"/>
      <c r="O211" s="25"/>
      <c r="P211" s="25"/>
      <c r="Q211" s="25"/>
      <c r="R211" s="25"/>
      <c r="S211" s="25"/>
      <c r="T211" s="25"/>
      <c r="U211" s="25"/>
      <c r="V211" s="25"/>
      <c r="W211" s="25"/>
      <c r="X211" s="25"/>
      <c r="Y211" s="25"/>
      <c r="Z211" s="25"/>
      <c r="AA211" s="25"/>
      <c r="AB211" s="25"/>
      <c r="AC211" s="25"/>
      <c r="AD211" s="25"/>
      <c r="AE211" s="25"/>
      <c r="AF211" s="25"/>
      <c r="AG211" s="25"/>
      <c r="AH211" s="25"/>
      <c r="AI211" s="25"/>
      <c r="AJ211" s="25"/>
      <c r="AK211" s="25"/>
      <c r="AL211" s="25"/>
      <c r="AM211" s="25"/>
      <c r="AN211" s="25"/>
      <c r="AO211" s="25"/>
      <c r="AP211" s="25"/>
      <c r="AQ211" s="25"/>
      <c r="AR211" s="25"/>
      <c r="AS211" s="25"/>
      <c r="AT211" s="25"/>
      <c r="AU211" s="25"/>
      <c r="AV211" s="25"/>
      <c r="AW211" s="25"/>
      <c r="AX211" s="25"/>
      <c r="AY211" s="25"/>
    </row>
    <row r="212" spans="1:51" s="26" customFormat="1" x14ac:dyDescent="0.25">
      <c r="A212" s="35" t="s">
        <v>325</v>
      </c>
      <c r="B212" s="43" t="s">
        <v>326</v>
      </c>
      <c r="C212" s="37" t="s">
        <v>26</v>
      </c>
      <c r="D212" s="38">
        <v>5.3795382479999985</v>
      </c>
      <c r="E212" s="79">
        <v>0</v>
      </c>
      <c r="F212" s="38">
        <f t="shared" si="5"/>
        <v>-5.3795382479999985</v>
      </c>
      <c r="G212" s="40">
        <f t="shared" si="4"/>
        <v>-100</v>
      </c>
      <c r="H212" s="42" t="s">
        <v>27</v>
      </c>
      <c r="I212" s="5"/>
      <c r="J212" s="82"/>
      <c r="K212" s="82"/>
      <c r="L212" s="83"/>
      <c r="M212" s="82"/>
      <c r="N212" s="82"/>
      <c r="O212" s="25"/>
      <c r="P212" s="25"/>
      <c r="Q212" s="25"/>
      <c r="R212" s="25"/>
      <c r="S212" s="25"/>
      <c r="T212" s="25"/>
      <c r="U212" s="25"/>
      <c r="V212" s="25"/>
      <c r="W212" s="25"/>
      <c r="X212" s="25"/>
      <c r="Y212" s="25"/>
      <c r="Z212" s="25"/>
      <c r="AA212" s="25"/>
      <c r="AB212" s="25"/>
      <c r="AC212" s="25"/>
      <c r="AD212" s="25"/>
      <c r="AE212" s="25"/>
      <c r="AF212" s="25"/>
      <c r="AG212" s="25"/>
      <c r="AH212" s="25"/>
      <c r="AI212" s="25"/>
      <c r="AJ212" s="25"/>
      <c r="AK212" s="25"/>
      <c r="AL212" s="25"/>
      <c r="AM212" s="25"/>
      <c r="AN212" s="25"/>
      <c r="AO212" s="25"/>
      <c r="AP212" s="25"/>
      <c r="AQ212" s="25"/>
      <c r="AR212" s="25"/>
      <c r="AS212" s="25"/>
      <c r="AT212" s="25"/>
      <c r="AU212" s="25"/>
      <c r="AV212" s="25"/>
      <c r="AW212" s="25"/>
      <c r="AX212" s="25"/>
      <c r="AY212" s="25"/>
    </row>
    <row r="213" spans="1:51" s="26" customFormat="1" x14ac:dyDescent="0.25">
      <c r="A213" s="35" t="s">
        <v>327</v>
      </c>
      <c r="B213" s="43" t="s">
        <v>328</v>
      </c>
      <c r="C213" s="37" t="s">
        <v>26</v>
      </c>
      <c r="D213" s="38">
        <v>21.787513199999999</v>
      </c>
      <c r="E213" s="79">
        <v>0</v>
      </c>
      <c r="F213" s="38">
        <f t="shared" si="5"/>
        <v>-21.787513199999999</v>
      </c>
      <c r="G213" s="40">
        <f t="shared" si="4"/>
        <v>-100</v>
      </c>
      <c r="H213" s="42" t="s">
        <v>27</v>
      </c>
      <c r="I213" s="5"/>
      <c r="J213" s="82"/>
      <c r="K213" s="82"/>
      <c r="L213" s="82"/>
      <c r="M213" s="82"/>
      <c r="N213" s="82"/>
      <c r="O213" s="25"/>
      <c r="P213" s="25"/>
      <c r="Q213" s="25"/>
      <c r="R213" s="25"/>
      <c r="S213" s="25"/>
      <c r="T213" s="25"/>
      <c r="U213" s="25"/>
      <c r="V213" s="25"/>
      <c r="W213" s="25"/>
      <c r="X213" s="25"/>
      <c r="Y213" s="25"/>
      <c r="Z213" s="25"/>
      <c r="AA213" s="25"/>
      <c r="AB213" s="25"/>
      <c r="AC213" s="25"/>
      <c r="AD213" s="25"/>
      <c r="AE213" s="25"/>
      <c r="AF213" s="25"/>
      <c r="AG213" s="25"/>
      <c r="AH213" s="25"/>
      <c r="AI213" s="25"/>
      <c r="AJ213" s="25"/>
      <c r="AK213" s="25"/>
      <c r="AL213" s="25"/>
      <c r="AM213" s="25"/>
      <c r="AN213" s="25"/>
      <c r="AO213" s="25"/>
      <c r="AP213" s="25"/>
      <c r="AQ213" s="25"/>
      <c r="AR213" s="25"/>
      <c r="AS213" s="25"/>
      <c r="AT213" s="25"/>
      <c r="AU213" s="25"/>
      <c r="AV213" s="25"/>
      <c r="AW213" s="25"/>
      <c r="AX213" s="25"/>
      <c r="AY213" s="25"/>
    </row>
    <row r="214" spans="1:51" s="26" customFormat="1" x14ac:dyDescent="0.25">
      <c r="A214" s="35" t="s">
        <v>329</v>
      </c>
      <c r="B214" s="43" t="s">
        <v>330</v>
      </c>
      <c r="C214" s="37" t="s">
        <v>26</v>
      </c>
      <c r="D214" s="38" t="s">
        <v>27</v>
      </c>
      <c r="E214" s="79" t="s">
        <v>27</v>
      </c>
      <c r="F214" s="40" t="str">
        <f t="shared" si="5"/>
        <v>нд</v>
      </c>
      <c r="G214" s="40" t="str">
        <f t="shared" si="4"/>
        <v>нд</v>
      </c>
      <c r="H214" s="42" t="s">
        <v>27</v>
      </c>
      <c r="I214" s="5"/>
      <c r="J214" s="82"/>
      <c r="K214" s="82"/>
      <c r="L214" s="82"/>
      <c r="M214" s="82"/>
      <c r="N214" s="82"/>
      <c r="O214" s="25"/>
      <c r="P214" s="25"/>
      <c r="Q214" s="25"/>
      <c r="R214" s="25"/>
      <c r="S214" s="25"/>
      <c r="T214" s="25"/>
      <c r="U214" s="25"/>
      <c r="V214" s="25"/>
      <c r="W214" s="25"/>
      <c r="X214" s="25"/>
      <c r="Y214" s="25"/>
      <c r="Z214" s="25"/>
      <c r="AA214" s="25"/>
      <c r="AB214" s="25"/>
      <c r="AC214" s="25"/>
      <c r="AD214" s="25"/>
      <c r="AE214" s="25"/>
      <c r="AF214" s="25"/>
      <c r="AG214" s="25"/>
      <c r="AH214" s="25"/>
      <c r="AI214" s="25"/>
      <c r="AJ214" s="25"/>
      <c r="AK214" s="25"/>
      <c r="AL214" s="25"/>
      <c r="AM214" s="25"/>
      <c r="AN214" s="25"/>
      <c r="AO214" s="25"/>
      <c r="AP214" s="25"/>
      <c r="AQ214" s="25"/>
      <c r="AR214" s="25"/>
      <c r="AS214" s="25"/>
      <c r="AT214" s="25"/>
      <c r="AU214" s="25"/>
      <c r="AV214" s="25"/>
      <c r="AW214" s="25"/>
      <c r="AX214" s="25"/>
      <c r="AY214" s="25"/>
    </row>
    <row r="215" spans="1:51" s="26" customFormat="1" x14ac:dyDescent="0.25">
      <c r="A215" s="35" t="s">
        <v>331</v>
      </c>
      <c r="B215" s="43" t="s">
        <v>332</v>
      </c>
      <c r="C215" s="37" t="s">
        <v>26</v>
      </c>
      <c r="D215" s="38" t="s">
        <v>27</v>
      </c>
      <c r="E215" s="79" t="s">
        <v>27</v>
      </c>
      <c r="F215" s="40" t="str">
        <f t="shared" si="5"/>
        <v>нд</v>
      </c>
      <c r="G215" s="40" t="str">
        <f t="shared" si="4"/>
        <v>нд</v>
      </c>
      <c r="H215" s="42" t="s">
        <v>27</v>
      </c>
      <c r="I215" s="5"/>
      <c r="J215" s="82"/>
      <c r="K215" s="82"/>
      <c r="L215" s="82"/>
      <c r="M215" s="82"/>
      <c r="N215" s="82"/>
      <c r="O215" s="25"/>
      <c r="P215" s="25"/>
      <c r="Q215" s="25"/>
      <c r="R215" s="25"/>
      <c r="S215" s="25"/>
      <c r="T215" s="25"/>
      <c r="U215" s="25"/>
      <c r="V215" s="25"/>
      <c r="W215" s="25"/>
      <c r="X215" s="25"/>
      <c r="Y215" s="25"/>
      <c r="Z215" s="25"/>
      <c r="AA215" s="25"/>
      <c r="AB215" s="25"/>
      <c r="AC215" s="25"/>
      <c r="AD215" s="25"/>
      <c r="AE215" s="25"/>
      <c r="AF215" s="25"/>
      <c r="AG215" s="25"/>
      <c r="AH215" s="25"/>
      <c r="AI215" s="25"/>
      <c r="AJ215" s="25"/>
      <c r="AK215" s="25"/>
      <c r="AL215" s="25"/>
      <c r="AM215" s="25"/>
      <c r="AN215" s="25"/>
      <c r="AO215" s="25"/>
      <c r="AP215" s="25"/>
      <c r="AQ215" s="25"/>
      <c r="AR215" s="25"/>
      <c r="AS215" s="25"/>
      <c r="AT215" s="25"/>
      <c r="AU215" s="25"/>
      <c r="AV215" s="25"/>
      <c r="AW215" s="25"/>
      <c r="AX215" s="25"/>
      <c r="AY215" s="25"/>
    </row>
    <row r="216" spans="1:51" s="26" customFormat="1" x14ac:dyDescent="0.25">
      <c r="A216" s="35" t="s">
        <v>333</v>
      </c>
      <c r="B216" s="43" t="s">
        <v>334</v>
      </c>
      <c r="C216" s="37" t="s">
        <v>26</v>
      </c>
      <c r="D216" s="38" t="s">
        <v>27</v>
      </c>
      <c r="E216" s="79" t="s">
        <v>27</v>
      </c>
      <c r="F216" s="40" t="str">
        <f t="shared" si="5"/>
        <v>нд</v>
      </c>
      <c r="G216" s="40" t="str">
        <f t="shared" ref="G216:G279" si="6">IFERROR(F216/D216*100,"нд")</f>
        <v>нд</v>
      </c>
      <c r="H216" s="42" t="s">
        <v>27</v>
      </c>
      <c r="I216" s="5"/>
      <c r="J216" s="25"/>
      <c r="K216" s="25"/>
      <c r="L216" s="25"/>
      <c r="M216" s="25"/>
      <c r="N216" s="25"/>
      <c r="O216" s="25"/>
      <c r="P216" s="25"/>
      <c r="Q216" s="25"/>
      <c r="R216" s="25"/>
      <c r="S216" s="25"/>
      <c r="T216" s="25"/>
      <c r="U216" s="25"/>
      <c r="V216" s="25"/>
      <c r="W216" s="25"/>
      <c r="X216" s="25"/>
      <c r="Y216" s="25"/>
      <c r="Z216" s="25"/>
      <c r="AA216" s="25"/>
      <c r="AB216" s="25"/>
      <c r="AC216" s="25"/>
      <c r="AD216" s="25"/>
      <c r="AE216" s="25"/>
      <c r="AF216" s="25"/>
      <c r="AG216" s="25"/>
      <c r="AH216" s="25"/>
      <c r="AI216" s="25"/>
      <c r="AJ216" s="25"/>
      <c r="AK216" s="25"/>
      <c r="AL216" s="25"/>
      <c r="AM216" s="25"/>
      <c r="AN216" s="25"/>
      <c r="AO216" s="25"/>
      <c r="AP216" s="25"/>
      <c r="AQ216" s="25"/>
      <c r="AR216" s="25"/>
      <c r="AS216" s="25"/>
      <c r="AT216" s="25"/>
      <c r="AU216" s="25"/>
      <c r="AV216" s="25"/>
      <c r="AW216" s="25"/>
      <c r="AX216" s="25"/>
      <c r="AY216" s="25"/>
    </row>
    <row r="217" spans="1:51" s="26" customFormat="1" x14ac:dyDescent="0.25">
      <c r="A217" s="35" t="s">
        <v>335</v>
      </c>
      <c r="B217" s="43" t="s">
        <v>336</v>
      </c>
      <c r="C217" s="37" t="s">
        <v>26</v>
      </c>
      <c r="D217" s="38" t="s">
        <v>27</v>
      </c>
      <c r="E217" s="79" t="s">
        <v>27</v>
      </c>
      <c r="F217" s="40" t="str">
        <f t="shared" si="5"/>
        <v>нд</v>
      </c>
      <c r="G217" s="40" t="str">
        <f t="shared" si="6"/>
        <v>нд</v>
      </c>
      <c r="H217" s="42" t="s">
        <v>27</v>
      </c>
      <c r="I217" s="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  <c r="V217" s="25"/>
      <c r="W217" s="25"/>
      <c r="X217" s="25"/>
      <c r="Y217" s="25"/>
      <c r="Z217" s="25"/>
      <c r="AA217" s="25"/>
      <c r="AB217" s="25"/>
      <c r="AC217" s="25"/>
      <c r="AD217" s="25"/>
      <c r="AE217" s="25"/>
      <c r="AF217" s="25"/>
      <c r="AG217" s="25"/>
      <c r="AH217" s="25"/>
      <c r="AI217" s="25"/>
      <c r="AJ217" s="25"/>
      <c r="AK217" s="25"/>
      <c r="AL217" s="25"/>
      <c r="AM217" s="25"/>
      <c r="AN217" s="25"/>
      <c r="AO217" s="25"/>
      <c r="AP217" s="25"/>
      <c r="AQ217" s="25"/>
      <c r="AR217" s="25"/>
      <c r="AS217" s="25"/>
      <c r="AT217" s="25"/>
      <c r="AU217" s="25"/>
      <c r="AV217" s="25"/>
      <c r="AW217" s="25"/>
      <c r="AX217" s="25"/>
      <c r="AY217" s="25"/>
    </row>
    <row r="218" spans="1:51" s="26" customFormat="1" x14ac:dyDescent="0.25">
      <c r="A218" s="35" t="s">
        <v>337</v>
      </c>
      <c r="B218" s="43" t="s">
        <v>338</v>
      </c>
      <c r="C218" s="37" t="s">
        <v>26</v>
      </c>
      <c r="D218" s="38" t="s">
        <v>27</v>
      </c>
      <c r="E218" s="79" t="s">
        <v>27</v>
      </c>
      <c r="F218" s="40" t="str">
        <f t="shared" ref="F218:F281" si="7">IFERROR(E218-D218,"нд")</f>
        <v>нд</v>
      </c>
      <c r="G218" s="40" t="str">
        <f t="shared" si="6"/>
        <v>нд</v>
      </c>
      <c r="H218" s="42" t="s">
        <v>27</v>
      </c>
      <c r="I218" s="5"/>
      <c r="J218" s="25"/>
      <c r="K218" s="25"/>
      <c r="L218" s="25"/>
      <c r="M218" s="25"/>
      <c r="N218" s="25"/>
      <c r="O218" s="25"/>
      <c r="P218" s="25"/>
      <c r="Q218" s="25"/>
      <c r="R218" s="25"/>
      <c r="S218" s="25"/>
      <c r="T218" s="25"/>
      <c r="U218" s="25"/>
      <c r="V218" s="25"/>
      <c r="W218" s="25"/>
      <c r="X218" s="25"/>
      <c r="Y218" s="25"/>
      <c r="Z218" s="25"/>
      <c r="AA218" s="25"/>
      <c r="AB218" s="25"/>
      <c r="AC218" s="25"/>
      <c r="AD218" s="25"/>
      <c r="AE218" s="25"/>
      <c r="AF218" s="25"/>
      <c r="AG218" s="25"/>
      <c r="AH218" s="25"/>
      <c r="AI218" s="25"/>
      <c r="AJ218" s="25"/>
      <c r="AK218" s="25"/>
      <c r="AL218" s="25"/>
      <c r="AM218" s="25"/>
      <c r="AN218" s="25"/>
      <c r="AO218" s="25"/>
      <c r="AP218" s="25"/>
      <c r="AQ218" s="25"/>
      <c r="AR218" s="25"/>
      <c r="AS218" s="25"/>
      <c r="AT218" s="25"/>
      <c r="AU218" s="25"/>
      <c r="AV218" s="25"/>
      <c r="AW218" s="25"/>
      <c r="AX218" s="25"/>
      <c r="AY218" s="25"/>
    </row>
    <row r="219" spans="1:51" s="26" customFormat="1" x14ac:dyDescent="0.25">
      <c r="A219" s="35" t="s">
        <v>339</v>
      </c>
      <c r="B219" s="43" t="s">
        <v>340</v>
      </c>
      <c r="C219" s="37" t="s">
        <v>26</v>
      </c>
      <c r="D219" s="38" t="s">
        <v>27</v>
      </c>
      <c r="E219" s="79" t="s">
        <v>27</v>
      </c>
      <c r="F219" s="40" t="str">
        <f t="shared" si="7"/>
        <v>нд</v>
      </c>
      <c r="G219" s="40" t="str">
        <f t="shared" si="6"/>
        <v>нд</v>
      </c>
      <c r="H219" s="42" t="s">
        <v>27</v>
      </c>
      <c r="I219" s="5"/>
      <c r="J219" s="25"/>
      <c r="K219" s="25"/>
      <c r="L219" s="25"/>
      <c r="M219" s="25"/>
      <c r="N219" s="25"/>
      <c r="O219" s="25"/>
      <c r="P219" s="25"/>
      <c r="Q219" s="25"/>
      <c r="R219" s="25"/>
      <c r="S219" s="25"/>
      <c r="T219" s="25"/>
      <c r="U219" s="25"/>
      <c r="V219" s="25"/>
      <c r="W219" s="25"/>
      <c r="X219" s="25"/>
      <c r="Y219" s="25"/>
      <c r="Z219" s="25"/>
      <c r="AA219" s="25"/>
      <c r="AB219" s="25"/>
      <c r="AC219" s="25"/>
      <c r="AD219" s="25"/>
      <c r="AE219" s="25"/>
      <c r="AF219" s="25"/>
      <c r="AG219" s="25"/>
      <c r="AH219" s="25"/>
      <c r="AI219" s="25"/>
      <c r="AJ219" s="25"/>
      <c r="AK219" s="25"/>
      <c r="AL219" s="25"/>
      <c r="AM219" s="25"/>
      <c r="AN219" s="25"/>
      <c r="AO219" s="25"/>
      <c r="AP219" s="25"/>
      <c r="AQ219" s="25"/>
      <c r="AR219" s="25"/>
      <c r="AS219" s="25"/>
      <c r="AT219" s="25"/>
      <c r="AU219" s="25"/>
      <c r="AV219" s="25"/>
      <c r="AW219" s="25"/>
      <c r="AX219" s="25"/>
      <c r="AY219" s="25"/>
    </row>
    <row r="220" spans="1:51" s="26" customFormat="1" x14ac:dyDescent="0.25">
      <c r="A220" s="35" t="s">
        <v>341</v>
      </c>
      <c r="B220" s="43" t="s">
        <v>119</v>
      </c>
      <c r="C220" s="37" t="s">
        <v>124</v>
      </c>
      <c r="D220" s="38" t="s">
        <v>27</v>
      </c>
      <c r="E220" s="79" t="s">
        <v>27</v>
      </c>
      <c r="F220" s="40" t="str">
        <f t="shared" si="7"/>
        <v>нд</v>
      </c>
      <c r="G220" s="40" t="str">
        <f t="shared" si="6"/>
        <v>нд</v>
      </c>
      <c r="H220" s="42" t="s">
        <v>27</v>
      </c>
      <c r="I220" s="5"/>
      <c r="J220" s="25"/>
      <c r="K220" s="25"/>
      <c r="L220" s="25"/>
      <c r="M220" s="25"/>
      <c r="N220" s="25"/>
      <c r="O220" s="25"/>
      <c r="P220" s="25"/>
      <c r="Q220" s="25"/>
      <c r="R220" s="25"/>
      <c r="S220" s="25"/>
      <c r="T220" s="25"/>
      <c r="U220" s="25"/>
      <c r="V220" s="25"/>
      <c r="W220" s="25"/>
      <c r="X220" s="25"/>
      <c r="Y220" s="25"/>
      <c r="Z220" s="25"/>
      <c r="AA220" s="25"/>
      <c r="AB220" s="25"/>
      <c r="AC220" s="25"/>
      <c r="AD220" s="25"/>
      <c r="AE220" s="25"/>
      <c r="AF220" s="25"/>
      <c r="AG220" s="25"/>
      <c r="AH220" s="25"/>
      <c r="AI220" s="25"/>
      <c r="AJ220" s="25"/>
      <c r="AK220" s="25"/>
      <c r="AL220" s="25"/>
      <c r="AM220" s="25"/>
      <c r="AN220" s="25"/>
      <c r="AO220" s="25"/>
      <c r="AP220" s="25"/>
      <c r="AQ220" s="25"/>
      <c r="AR220" s="25"/>
      <c r="AS220" s="25"/>
      <c r="AT220" s="25"/>
      <c r="AU220" s="25"/>
      <c r="AV220" s="25"/>
      <c r="AW220" s="25"/>
      <c r="AX220" s="25"/>
      <c r="AY220" s="25"/>
    </row>
    <row r="221" spans="1:51" s="26" customFormat="1" ht="31.5" x14ac:dyDescent="0.25">
      <c r="A221" s="35" t="s">
        <v>342</v>
      </c>
      <c r="B221" s="43" t="s">
        <v>343</v>
      </c>
      <c r="C221" s="37" t="s">
        <v>26</v>
      </c>
      <c r="D221" s="38" t="s">
        <v>27</v>
      </c>
      <c r="E221" s="79" t="s">
        <v>27</v>
      </c>
      <c r="F221" s="40" t="str">
        <f t="shared" si="7"/>
        <v>нд</v>
      </c>
      <c r="G221" s="40" t="str">
        <f t="shared" si="6"/>
        <v>нд</v>
      </c>
      <c r="H221" s="42" t="s">
        <v>27</v>
      </c>
      <c r="I221" s="5"/>
      <c r="J221" s="25"/>
      <c r="K221" s="25"/>
      <c r="L221" s="25"/>
      <c r="M221" s="25"/>
      <c r="N221" s="25"/>
      <c r="O221" s="25"/>
      <c r="P221" s="25"/>
      <c r="Q221" s="25"/>
      <c r="R221" s="25"/>
      <c r="S221" s="25"/>
      <c r="T221" s="25"/>
      <c r="U221" s="25"/>
      <c r="V221" s="25"/>
      <c r="W221" s="25"/>
      <c r="X221" s="25"/>
      <c r="Y221" s="25"/>
      <c r="Z221" s="25"/>
      <c r="AA221" s="25"/>
      <c r="AB221" s="25"/>
      <c r="AC221" s="25"/>
      <c r="AD221" s="25"/>
      <c r="AE221" s="25"/>
      <c r="AF221" s="25"/>
      <c r="AG221" s="25"/>
      <c r="AH221" s="25"/>
      <c r="AI221" s="25"/>
      <c r="AJ221" s="25"/>
      <c r="AK221" s="25"/>
      <c r="AL221" s="25"/>
      <c r="AM221" s="25"/>
      <c r="AN221" s="25"/>
      <c r="AO221" s="25"/>
      <c r="AP221" s="25"/>
      <c r="AQ221" s="25"/>
      <c r="AR221" s="25"/>
      <c r="AS221" s="25"/>
      <c r="AT221" s="25"/>
      <c r="AU221" s="25"/>
      <c r="AV221" s="25"/>
      <c r="AW221" s="25"/>
      <c r="AX221" s="25"/>
      <c r="AY221" s="25"/>
    </row>
    <row r="222" spans="1:51" s="26" customFormat="1" x14ac:dyDescent="0.25">
      <c r="A222" s="35" t="s">
        <v>344</v>
      </c>
      <c r="B222" s="78" t="s">
        <v>345</v>
      </c>
      <c r="C222" s="37" t="s">
        <v>26</v>
      </c>
      <c r="D222" s="38" t="s">
        <v>27</v>
      </c>
      <c r="E222" s="79" t="s">
        <v>27</v>
      </c>
      <c r="F222" s="40" t="str">
        <f t="shared" si="7"/>
        <v>нд</v>
      </c>
      <c r="G222" s="40" t="str">
        <f t="shared" si="6"/>
        <v>нд</v>
      </c>
      <c r="H222" s="42" t="s">
        <v>27</v>
      </c>
      <c r="I222" s="5"/>
      <c r="J222" s="25"/>
      <c r="K222" s="25"/>
      <c r="L222" s="25"/>
      <c r="M222" s="25"/>
      <c r="N222" s="25"/>
      <c r="O222" s="25"/>
      <c r="P222" s="25"/>
      <c r="Q222" s="25"/>
      <c r="R222" s="25"/>
      <c r="S222" s="25"/>
      <c r="T222" s="25"/>
      <c r="U222" s="25"/>
      <c r="V222" s="25"/>
      <c r="W222" s="25"/>
      <c r="X222" s="25"/>
      <c r="Y222" s="25"/>
      <c r="Z222" s="25"/>
      <c r="AA222" s="25"/>
      <c r="AB222" s="25"/>
      <c r="AC222" s="25"/>
      <c r="AD222" s="25"/>
      <c r="AE222" s="25"/>
      <c r="AF222" s="25"/>
      <c r="AG222" s="25"/>
      <c r="AH222" s="25"/>
      <c r="AI222" s="25"/>
      <c r="AJ222" s="25"/>
      <c r="AK222" s="25"/>
      <c r="AL222" s="25"/>
      <c r="AM222" s="25"/>
      <c r="AN222" s="25"/>
      <c r="AO222" s="25"/>
      <c r="AP222" s="25"/>
      <c r="AQ222" s="25"/>
      <c r="AR222" s="25"/>
      <c r="AS222" s="25"/>
      <c r="AT222" s="25"/>
      <c r="AU222" s="25"/>
      <c r="AV222" s="25"/>
      <c r="AW222" s="25"/>
      <c r="AX222" s="25"/>
      <c r="AY222" s="25"/>
    </row>
    <row r="223" spans="1:51" s="26" customFormat="1" x14ac:dyDescent="0.25">
      <c r="A223" s="35" t="s">
        <v>346</v>
      </c>
      <c r="B223" s="43" t="s">
        <v>347</v>
      </c>
      <c r="C223" s="37" t="s">
        <v>26</v>
      </c>
      <c r="D223" s="38" t="s">
        <v>27</v>
      </c>
      <c r="E223" s="79" t="s">
        <v>27</v>
      </c>
      <c r="F223" s="40" t="str">
        <f t="shared" si="7"/>
        <v>нд</v>
      </c>
      <c r="G223" s="40" t="str">
        <f t="shared" si="6"/>
        <v>нд</v>
      </c>
      <c r="H223" s="42" t="s">
        <v>27</v>
      </c>
      <c r="I223" s="5"/>
      <c r="J223" s="25"/>
      <c r="K223" s="25"/>
      <c r="L223" s="25"/>
      <c r="M223" s="25"/>
      <c r="N223" s="25"/>
      <c r="O223" s="25"/>
      <c r="P223" s="25"/>
      <c r="Q223" s="25"/>
      <c r="R223" s="25"/>
      <c r="S223" s="25"/>
      <c r="T223" s="25"/>
      <c r="U223" s="25"/>
      <c r="V223" s="25"/>
      <c r="W223" s="25"/>
      <c r="X223" s="25"/>
      <c r="Y223" s="25"/>
      <c r="Z223" s="25"/>
      <c r="AA223" s="25"/>
      <c r="AB223" s="25"/>
      <c r="AC223" s="25"/>
      <c r="AD223" s="25"/>
      <c r="AE223" s="25"/>
      <c r="AF223" s="25"/>
      <c r="AG223" s="25"/>
      <c r="AH223" s="25"/>
      <c r="AI223" s="25"/>
      <c r="AJ223" s="25"/>
      <c r="AK223" s="25"/>
      <c r="AL223" s="25"/>
      <c r="AM223" s="25"/>
      <c r="AN223" s="25"/>
      <c r="AO223" s="25"/>
      <c r="AP223" s="25"/>
      <c r="AQ223" s="25"/>
      <c r="AR223" s="25"/>
      <c r="AS223" s="25"/>
      <c r="AT223" s="25"/>
      <c r="AU223" s="25"/>
      <c r="AV223" s="25"/>
      <c r="AW223" s="25"/>
      <c r="AX223" s="25"/>
      <c r="AY223" s="25"/>
    </row>
    <row r="224" spans="1:51" s="26" customFormat="1" x14ac:dyDescent="0.25">
      <c r="A224" s="35" t="s">
        <v>348</v>
      </c>
      <c r="B224" s="43" t="s">
        <v>349</v>
      </c>
      <c r="C224" s="37" t="s">
        <v>26</v>
      </c>
      <c r="D224" s="38" t="s">
        <v>27</v>
      </c>
      <c r="E224" s="79" t="s">
        <v>27</v>
      </c>
      <c r="F224" s="40" t="str">
        <f t="shared" si="7"/>
        <v>нд</v>
      </c>
      <c r="G224" s="40" t="str">
        <f t="shared" si="6"/>
        <v>нд</v>
      </c>
      <c r="H224" s="42" t="s">
        <v>27</v>
      </c>
      <c r="I224" s="5"/>
      <c r="J224" s="25"/>
      <c r="K224" s="25"/>
      <c r="L224" s="25"/>
      <c r="M224" s="25"/>
      <c r="N224" s="25"/>
      <c r="O224" s="25"/>
      <c r="P224" s="25"/>
      <c r="Q224" s="25"/>
      <c r="R224" s="25"/>
      <c r="S224" s="25"/>
      <c r="T224" s="25"/>
      <c r="U224" s="25"/>
      <c r="V224" s="25"/>
      <c r="W224" s="25"/>
      <c r="X224" s="25"/>
      <c r="Y224" s="25"/>
      <c r="Z224" s="25"/>
      <c r="AA224" s="25"/>
      <c r="AB224" s="25"/>
      <c r="AC224" s="25"/>
      <c r="AD224" s="25"/>
      <c r="AE224" s="25"/>
      <c r="AF224" s="25"/>
      <c r="AG224" s="25"/>
      <c r="AH224" s="25"/>
      <c r="AI224" s="25"/>
      <c r="AJ224" s="25"/>
      <c r="AK224" s="25"/>
      <c r="AL224" s="25"/>
      <c r="AM224" s="25"/>
      <c r="AN224" s="25"/>
      <c r="AO224" s="25"/>
      <c r="AP224" s="25"/>
      <c r="AQ224" s="25"/>
      <c r="AR224" s="25"/>
      <c r="AS224" s="25"/>
      <c r="AT224" s="25"/>
      <c r="AU224" s="25"/>
      <c r="AV224" s="25"/>
      <c r="AW224" s="25"/>
      <c r="AX224" s="25"/>
      <c r="AY224" s="25"/>
    </row>
    <row r="225" spans="1:51" s="26" customFormat="1" x14ac:dyDescent="0.25">
      <c r="A225" s="35" t="s">
        <v>350</v>
      </c>
      <c r="B225" s="43" t="s">
        <v>351</v>
      </c>
      <c r="C225" s="37" t="s">
        <v>26</v>
      </c>
      <c r="D225" s="38" t="s">
        <v>27</v>
      </c>
      <c r="E225" s="79" t="s">
        <v>27</v>
      </c>
      <c r="F225" s="40" t="str">
        <f t="shared" si="7"/>
        <v>нд</v>
      </c>
      <c r="G225" s="40" t="str">
        <f t="shared" si="6"/>
        <v>нд</v>
      </c>
      <c r="H225" s="42" t="s">
        <v>27</v>
      </c>
      <c r="I225" s="5"/>
      <c r="J225" s="25"/>
      <c r="K225" s="25"/>
      <c r="L225" s="25"/>
      <c r="M225" s="25"/>
      <c r="N225" s="25"/>
      <c r="O225" s="25"/>
      <c r="P225" s="25"/>
      <c r="Q225" s="25"/>
      <c r="R225" s="25"/>
      <c r="S225" s="25"/>
      <c r="T225" s="25"/>
      <c r="U225" s="25"/>
      <c r="V225" s="25"/>
      <c r="W225" s="25"/>
      <c r="X225" s="25"/>
      <c r="Y225" s="25"/>
      <c r="Z225" s="25"/>
      <c r="AA225" s="25"/>
      <c r="AB225" s="25"/>
      <c r="AC225" s="25"/>
      <c r="AD225" s="25"/>
      <c r="AE225" s="25"/>
      <c r="AF225" s="25"/>
      <c r="AG225" s="25"/>
      <c r="AH225" s="25"/>
      <c r="AI225" s="25"/>
      <c r="AJ225" s="25"/>
      <c r="AK225" s="25"/>
      <c r="AL225" s="25"/>
      <c r="AM225" s="25"/>
      <c r="AN225" s="25"/>
      <c r="AO225" s="25"/>
      <c r="AP225" s="25"/>
      <c r="AQ225" s="25"/>
      <c r="AR225" s="25"/>
      <c r="AS225" s="25"/>
      <c r="AT225" s="25"/>
      <c r="AU225" s="25"/>
      <c r="AV225" s="25"/>
      <c r="AW225" s="25"/>
      <c r="AX225" s="25"/>
      <c r="AY225" s="25"/>
    </row>
    <row r="226" spans="1:51" s="26" customFormat="1" x14ac:dyDescent="0.25">
      <c r="A226" s="35" t="s">
        <v>352</v>
      </c>
      <c r="B226" s="43" t="s">
        <v>353</v>
      </c>
      <c r="C226" s="37" t="s">
        <v>26</v>
      </c>
      <c r="D226" s="38" t="s">
        <v>27</v>
      </c>
      <c r="E226" s="79" t="s">
        <v>27</v>
      </c>
      <c r="F226" s="40" t="str">
        <f t="shared" si="7"/>
        <v>нд</v>
      </c>
      <c r="G226" s="40" t="str">
        <f t="shared" si="6"/>
        <v>нд</v>
      </c>
      <c r="H226" s="42" t="s">
        <v>27</v>
      </c>
      <c r="I226" s="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25"/>
      <c r="V226" s="25"/>
      <c r="W226" s="25"/>
      <c r="X226" s="25"/>
      <c r="Y226" s="25"/>
      <c r="Z226" s="25"/>
      <c r="AA226" s="25"/>
      <c r="AB226" s="25"/>
      <c r="AC226" s="25"/>
      <c r="AD226" s="25"/>
      <c r="AE226" s="25"/>
      <c r="AF226" s="25"/>
      <c r="AG226" s="25"/>
      <c r="AH226" s="25"/>
      <c r="AI226" s="25"/>
      <c r="AJ226" s="25"/>
      <c r="AK226" s="25"/>
      <c r="AL226" s="25"/>
      <c r="AM226" s="25"/>
      <c r="AN226" s="25"/>
      <c r="AO226" s="25"/>
      <c r="AP226" s="25"/>
      <c r="AQ226" s="25"/>
      <c r="AR226" s="25"/>
      <c r="AS226" s="25"/>
      <c r="AT226" s="25"/>
      <c r="AU226" s="25"/>
      <c r="AV226" s="25"/>
      <c r="AW226" s="25"/>
      <c r="AX226" s="25"/>
      <c r="AY226" s="25"/>
    </row>
    <row r="227" spans="1:51" s="26" customFormat="1" x14ac:dyDescent="0.25">
      <c r="A227" s="35" t="s">
        <v>354</v>
      </c>
      <c r="B227" s="43" t="s">
        <v>355</v>
      </c>
      <c r="C227" s="37" t="s">
        <v>26</v>
      </c>
      <c r="D227" s="38" t="s">
        <v>27</v>
      </c>
      <c r="E227" s="79" t="s">
        <v>27</v>
      </c>
      <c r="F227" s="40" t="str">
        <f t="shared" si="7"/>
        <v>нд</v>
      </c>
      <c r="G227" s="40" t="str">
        <f t="shared" si="6"/>
        <v>нд</v>
      </c>
      <c r="H227" s="42" t="s">
        <v>27</v>
      </c>
      <c r="I227" s="5"/>
      <c r="J227" s="25"/>
      <c r="K227" s="25"/>
      <c r="L227" s="25"/>
      <c r="M227" s="25"/>
      <c r="N227" s="25"/>
      <c r="O227" s="25"/>
      <c r="P227" s="25"/>
      <c r="Q227" s="25"/>
      <c r="R227" s="25"/>
      <c r="S227" s="25"/>
      <c r="T227" s="25"/>
      <c r="U227" s="25"/>
      <c r="V227" s="25"/>
      <c r="W227" s="25"/>
      <c r="X227" s="25"/>
      <c r="Y227" s="25"/>
      <c r="Z227" s="25"/>
      <c r="AA227" s="25"/>
      <c r="AB227" s="25"/>
      <c r="AC227" s="25"/>
      <c r="AD227" s="25"/>
      <c r="AE227" s="25"/>
      <c r="AF227" s="25"/>
      <c r="AG227" s="25"/>
      <c r="AH227" s="25"/>
      <c r="AI227" s="25"/>
      <c r="AJ227" s="25"/>
      <c r="AK227" s="25"/>
      <c r="AL227" s="25"/>
      <c r="AM227" s="25"/>
      <c r="AN227" s="25"/>
      <c r="AO227" s="25"/>
      <c r="AP227" s="25"/>
      <c r="AQ227" s="25"/>
      <c r="AR227" s="25"/>
      <c r="AS227" s="25"/>
      <c r="AT227" s="25"/>
      <c r="AU227" s="25"/>
      <c r="AV227" s="25"/>
      <c r="AW227" s="25"/>
      <c r="AX227" s="25"/>
      <c r="AY227" s="25"/>
    </row>
    <row r="228" spans="1:51" s="26" customFormat="1" x14ac:dyDescent="0.25">
      <c r="A228" s="35" t="s">
        <v>356</v>
      </c>
      <c r="B228" s="43" t="s">
        <v>357</v>
      </c>
      <c r="C228" s="37" t="s">
        <v>26</v>
      </c>
      <c r="D228" s="38" t="s">
        <v>27</v>
      </c>
      <c r="E228" s="79" t="s">
        <v>27</v>
      </c>
      <c r="F228" s="40" t="str">
        <f t="shared" si="7"/>
        <v>нд</v>
      </c>
      <c r="G228" s="40" t="str">
        <f t="shared" si="6"/>
        <v>нд</v>
      </c>
      <c r="H228" s="42" t="s">
        <v>27</v>
      </c>
      <c r="I228" s="5"/>
      <c r="J228" s="25"/>
      <c r="K228" s="25"/>
      <c r="L228" s="25"/>
      <c r="M228" s="25"/>
      <c r="N228" s="25"/>
      <c r="O228" s="25"/>
      <c r="P228" s="25"/>
      <c r="Q228" s="25"/>
      <c r="R228" s="25"/>
      <c r="S228" s="25"/>
      <c r="T228" s="25"/>
      <c r="U228" s="25"/>
      <c r="V228" s="25"/>
      <c r="W228" s="25"/>
      <c r="X228" s="25"/>
      <c r="Y228" s="25"/>
      <c r="Z228" s="25"/>
      <c r="AA228" s="25"/>
      <c r="AB228" s="25"/>
      <c r="AC228" s="25"/>
      <c r="AD228" s="25"/>
      <c r="AE228" s="25"/>
      <c r="AF228" s="25"/>
      <c r="AG228" s="25"/>
      <c r="AH228" s="25"/>
      <c r="AI228" s="25"/>
      <c r="AJ228" s="25"/>
      <c r="AK228" s="25"/>
      <c r="AL228" s="25"/>
      <c r="AM228" s="25"/>
      <c r="AN228" s="25"/>
      <c r="AO228" s="25"/>
      <c r="AP228" s="25"/>
      <c r="AQ228" s="25"/>
      <c r="AR228" s="25"/>
      <c r="AS228" s="25"/>
      <c r="AT228" s="25"/>
      <c r="AU228" s="25"/>
      <c r="AV228" s="25"/>
      <c r="AW228" s="25"/>
      <c r="AX228" s="25"/>
      <c r="AY228" s="25"/>
    </row>
    <row r="229" spans="1:51" s="26" customFormat="1" x14ac:dyDescent="0.25">
      <c r="A229" s="35" t="s">
        <v>358</v>
      </c>
      <c r="B229" s="43" t="s">
        <v>359</v>
      </c>
      <c r="C229" s="37" t="s">
        <v>26</v>
      </c>
      <c r="D229" s="38" t="s">
        <v>27</v>
      </c>
      <c r="E229" s="79" t="s">
        <v>27</v>
      </c>
      <c r="F229" s="40" t="str">
        <f t="shared" si="7"/>
        <v>нд</v>
      </c>
      <c r="G229" s="40" t="str">
        <f t="shared" si="6"/>
        <v>нд</v>
      </c>
      <c r="H229" s="42" t="s">
        <v>27</v>
      </c>
      <c r="I229" s="5"/>
      <c r="J229" s="25"/>
      <c r="K229" s="25"/>
      <c r="L229" s="25"/>
      <c r="M229" s="25"/>
      <c r="N229" s="25"/>
      <c r="O229" s="25"/>
      <c r="P229" s="25"/>
      <c r="Q229" s="25"/>
      <c r="R229" s="25"/>
      <c r="S229" s="25"/>
      <c r="T229" s="25"/>
      <c r="U229" s="25"/>
      <c r="V229" s="25"/>
      <c r="W229" s="25"/>
      <c r="X229" s="25"/>
      <c r="Y229" s="25"/>
      <c r="Z229" s="25"/>
      <c r="AA229" s="25"/>
      <c r="AB229" s="25"/>
      <c r="AC229" s="25"/>
      <c r="AD229" s="25"/>
      <c r="AE229" s="25"/>
      <c r="AF229" s="25"/>
      <c r="AG229" s="25"/>
      <c r="AH229" s="25"/>
      <c r="AI229" s="25"/>
      <c r="AJ229" s="25"/>
      <c r="AK229" s="25"/>
      <c r="AL229" s="25"/>
      <c r="AM229" s="25"/>
      <c r="AN229" s="25"/>
      <c r="AO229" s="25"/>
      <c r="AP229" s="25"/>
      <c r="AQ229" s="25"/>
      <c r="AR229" s="25"/>
      <c r="AS229" s="25"/>
      <c r="AT229" s="25"/>
      <c r="AU229" s="25"/>
      <c r="AV229" s="25"/>
      <c r="AW229" s="25"/>
      <c r="AX229" s="25"/>
      <c r="AY229" s="25"/>
    </row>
    <row r="230" spans="1:51" s="26" customFormat="1" x14ac:dyDescent="0.25">
      <c r="A230" s="35" t="s">
        <v>360</v>
      </c>
      <c r="B230" s="43" t="s">
        <v>361</v>
      </c>
      <c r="C230" s="37" t="s">
        <v>26</v>
      </c>
      <c r="D230" s="38" t="s">
        <v>27</v>
      </c>
      <c r="E230" s="79" t="s">
        <v>27</v>
      </c>
      <c r="F230" s="40" t="str">
        <f t="shared" si="7"/>
        <v>нд</v>
      </c>
      <c r="G230" s="40" t="str">
        <f t="shared" si="6"/>
        <v>нд</v>
      </c>
      <c r="H230" s="42" t="s">
        <v>27</v>
      </c>
      <c r="I230" s="5"/>
      <c r="J230" s="25"/>
      <c r="K230" s="25"/>
      <c r="L230" s="25"/>
      <c r="M230" s="25"/>
      <c r="N230" s="25"/>
      <c r="O230" s="25"/>
      <c r="P230" s="25"/>
      <c r="Q230" s="25"/>
      <c r="R230" s="25"/>
      <c r="S230" s="25"/>
      <c r="T230" s="25"/>
      <c r="U230" s="25"/>
      <c r="V230" s="25"/>
      <c r="W230" s="25"/>
      <c r="X230" s="25"/>
      <c r="Y230" s="25"/>
      <c r="Z230" s="25"/>
      <c r="AA230" s="25"/>
      <c r="AB230" s="25"/>
      <c r="AC230" s="25"/>
      <c r="AD230" s="25"/>
      <c r="AE230" s="25"/>
      <c r="AF230" s="25"/>
      <c r="AG230" s="25"/>
      <c r="AH230" s="25"/>
      <c r="AI230" s="25"/>
      <c r="AJ230" s="25"/>
      <c r="AK230" s="25"/>
      <c r="AL230" s="25"/>
      <c r="AM230" s="25"/>
      <c r="AN230" s="25"/>
      <c r="AO230" s="25"/>
      <c r="AP230" s="25"/>
      <c r="AQ230" s="25"/>
      <c r="AR230" s="25"/>
      <c r="AS230" s="25"/>
      <c r="AT230" s="25"/>
      <c r="AU230" s="25"/>
      <c r="AV230" s="25"/>
      <c r="AW230" s="25"/>
      <c r="AX230" s="25"/>
      <c r="AY230" s="25"/>
    </row>
    <row r="231" spans="1:51" s="26" customFormat="1" x14ac:dyDescent="0.25">
      <c r="A231" s="35" t="s">
        <v>362</v>
      </c>
      <c r="B231" s="43" t="s">
        <v>363</v>
      </c>
      <c r="C231" s="37" t="s">
        <v>26</v>
      </c>
      <c r="D231" s="38" t="s">
        <v>27</v>
      </c>
      <c r="E231" s="79" t="s">
        <v>27</v>
      </c>
      <c r="F231" s="40" t="str">
        <f t="shared" si="7"/>
        <v>нд</v>
      </c>
      <c r="G231" s="40" t="str">
        <f t="shared" si="6"/>
        <v>нд</v>
      </c>
      <c r="H231" s="42" t="s">
        <v>27</v>
      </c>
      <c r="I231" s="5"/>
      <c r="J231" s="25"/>
      <c r="K231" s="25"/>
      <c r="L231" s="25"/>
      <c r="M231" s="25"/>
      <c r="N231" s="25"/>
      <c r="O231" s="25"/>
      <c r="P231" s="25"/>
      <c r="Q231" s="25"/>
      <c r="R231" s="25"/>
      <c r="S231" s="25"/>
      <c r="T231" s="25"/>
      <c r="U231" s="25"/>
      <c r="V231" s="25"/>
      <c r="W231" s="25"/>
      <c r="X231" s="25"/>
      <c r="Y231" s="25"/>
      <c r="Z231" s="25"/>
      <c r="AA231" s="25"/>
      <c r="AB231" s="25"/>
      <c r="AC231" s="25"/>
      <c r="AD231" s="25"/>
      <c r="AE231" s="25"/>
      <c r="AF231" s="25"/>
      <c r="AG231" s="25"/>
      <c r="AH231" s="25"/>
      <c r="AI231" s="25"/>
      <c r="AJ231" s="25"/>
      <c r="AK231" s="25"/>
      <c r="AL231" s="25"/>
      <c r="AM231" s="25"/>
      <c r="AN231" s="25"/>
      <c r="AO231" s="25"/>
      <c r="AP231" s="25"/>
      <c r="AQ231" s="25"/>
      <c r="AR231" s="25"/>
      <c r="AS231" s="25"/>
      <c r="AT231" s="25"/>
      <c r="AU231" s="25"/>
      <c r="AV231" s="25"/>
      <c r="AW231" s="25"/>
      <c r="AX231" s="25"/>
      <c r="AY231" s="25"/>
    </row>
    <row r="232" spans="1:51" s="26" customFormat="1" x14ac:dyDescent="0.25">
      <c r="A232" s="35" t="s">
        <v>364</v>
      </c>
      <c r="B232" s="43" t="s">
        <v>365</v>
      </c>
      <c r="C232" s="37" t="s">
        <v>26</v>
      </c>
      <c r="D232" s="38" t="s">
        <v>27</v>
      </c>
      <c r="E232" s="79" t="s">
        <v>27</v>
      </c>
      <c r="F232" s="40" t="str">
        <f t="shared" si="7"/>
        <v>нд</v>
      </c>
      <c r="G232" s="40" t="str">
        <f t="shared" si="6"/>
        <v>нд</v>
      </c>
      <c r="H232" s="42" t="s">
        <v>27</v>
      </c>
      <c r="I232" s="5"/>
      <c r="J232" s="25"/>
      <c r="K232" s="25"/>
      <c r="L232" s="25"/>
      <c r="M232" s="25"/>
      <c r="N232" s="25"/>
      <c r="O232" s="25"/>
      <c r="P232" s="25"/>
      <c r="Q232" s="25"/>
      <c r="R232" s="25"/>
      <c r="S232" s="25"/>
      <c r="T232" s="25"/>
      <c r="U232" s="25"/>
      <c r="V232" s="25"/>
      <c r="W232" s="25"/>
      <c r="X232" s="25"/>
      <c r="Y232" s="25"/>
      <c r="Z232" s="25"/>
      <c r="AA232" s="25"/>
      <c r="AB232" s="25"/>
      <c r="AC232" s="25"/>
      <c r="AD232" s="25"/>
      <c r="AE232" s="25"/>
      <c r="AF232" s="25"/>
      <c r="AG232" s="25"/>
      <c r="AH232" s="25"/>
      <c r="AI232" s="25"/>
      <c r="AJ232" s="25"/>
      <c r="AK232" s="25"/>
      <c r="AL232" s="25"/>
      <c r="AM232" s="25"/>
      <c r="AN232" s="25"/>
      <c r="AO232" s="25"/>
      <c r="AP232" s="25"/>
      <c r="AQ232" s="25"/>
      <c r="AR232" s="25"/>
      <c r="AS232" s="25"/>
      <c r="AT232" s="25"/>
      <c r="AU232" s="25"/>
      <c r="AV232" s="25"/>
      <c r="AW232" s="25"/>
      <c r="AX232" s="25"/>
      <c r="AY232" s="25"/>
    </row>
    <row r="233" spans="1:51" s="26" customFormat="1" x14ac:dyDescent="0.25">
      <c r="A233" s="35" t="s">
        <v>366</v>
      </c>
      <c r="B233" s="43" t="s">
        <v>367</v>
      </c>
      <c r="C233" s="37" t="s">
        <v>26</v>
      </c>
      <c r="D233" s="38" t="s">
        <v>27</v>
      </c>
      <c r="E233" s="79" t="s">
        <v>27</v>
      </c>
      <c r="F233" s="40" t="str">
        <f t="shared" si="7"/>
        <v>нд</v>
      </c>
      <c r="G233" s="40" t="str">
        <f t="shared" si="6"/>
        <v>нд</v>
      </c>
      <c r="H233" s="42" t="s">
        <v>27</v>
      </c>
      <c r="I233" s="5"/>
      <c r="J233" s="25"/>
      <c r="K233" s="25"/>
      <c r="L233" s="25"/>
      <c r="M233" s="25"/>
      <c r="N233" s="25"/>
      <c r="O233" s="25"/>
      <c r="P233" s="25"/>
      <c r="Q233" s="25"/>
      <c r="R233" s="25"/>
      <c r="S233" s="25"/>
      <c r="T233" s="25"/>
      <c r="U233" s="25"/>
      <c r="V233" s="25"/>
      <c r="W233" s="25"/>
      <c r="X233" s="25"/>
      <c r="Y233" s="25"/>
      <c r="Z233" s="25"/>
      <c r="AA233" s="25"/>
      <c r="AB233" s="25"/>
      <c r="AC233" s="25"/>
      <c r="AD233" s="25"/>
      <c r="AE233" s="25"/>
      <c r="AF233" s="25"/>
      <c r="AG233" s="25"/>
      <c r="AH233" s="25"/>
      <c r="AI233" s="25"/>
      <c r="AJ233" s="25"/>
      <c r="AK233" s="25"/>
      <c r="AL233" s="25"/>
      <c r="AM233" s="25"/>
      <c r="AN233" s="25"/>
      <c r="AO233" s="25"/>
      <c r="AP233" s="25"/>
      <c r="AQ233" s="25"/>
      <c r="AR233" s="25"/>
      <c r="AS233" s="25"/>
      <c r="AT233" s="25"/>
      <c r="AU233" s="25"/>
      <c r="AV233" s="25"/>
      <c r="AW233" s="25"/>
      <c r="AX233" s="25"/>
      <c r="AY233" s="25"/>
    </row>
    <row r="234" spans="1:51" s="26" customFormat="1" x14ac:dyDescent="0.25">
      <c r="A234" s="35" t="s">
        <v>368</v>
      </c>
      <c r="B234" s="43" t="s">
        <v>369</v>
      </c>
      <c r="C234" s="37" t="s">
        <v>26</v>
      </c>
      <c r="D234" s="38" t="s">
        <v>27</v>
      </c>
      <c r="E234" s="79" t="s">
        <v>27</v>
      </c>
      <c r="F234" s="40" t="str">
        <f t="shared" si="7"/>
        <v>нд</v>
      </c>
      <c r="G234" s="40" t="str">
        <f t="shared" si="6"/>
        <v>нд</v>
      </c>
      <c r="H234" s="42" t="s">
        <v>27</v>
      </c>
      <c r="I234" s="5"/>
      <c r="J234" s="25"/>
      <c r="K234" s="25"/>
      <c r="L234" s="25"/>
      <c r="M234" s="25"/>
      <c r="N234" s="25"/>
      <c r="O234" s="25"/>
      <c r="P234" s="25"/>
      <c r="Q234" s="25"/>
      <c r="R234" s="25"/>
      <c r="S234" s="25"/>
      <c r="T234" s="25"/>
      <c r="U234" s="25"/>
      <c r="V234" s="25"/>
      <c r="W234" s="25"/>
      <c r="X234" s="25"/>
      <c r="Y234" s="25"/>
      <c r="Z234" s="25"/>
      <c r="AA234" s="25"/>
      <c r="AB234" s="25"/>
      <c r="AC234" s="25"/>
      <c r="AD234" s="25"/>
      <c r="AE234" s="25"/>
      <c r="AF234" s="25"/>
      <c r="AG234" s="25"/>
      <c r="AH234" s="25"/>
      <c r="AI234" s="25"/>
      <c r="AJ234" s="25"/>
      <c r="AK234" s="25"/>
      <c r="AL234" s="25"/>
      <c r="AM234" s="25"/>
      <c r="AN234" s="25"/>
      <c r="AO234" s="25"/>
      <c r="AP234" s="25"/>
      <c r="AQ234" s="25"/>
      <c r="AR234" s="25"/>
      <c r="AS234" s="25"/>
      <c r="AT234" s="25"/>
      <c r="AU234" s="25"/>
      <c r="AV234" s="25"/>
      <c r="AW234" s="25"/>
      <c r="AX234" s="25"/>
      <c r="AY234" s="25"/>
    </row>
    <row r="235" spans="1:51" s="26" customFormat="1" x14ac:dyDescent="0.25">
      <c r="A235" s="35" t="s">
        <v>370</v>
      </c>
      <c r="B235" s="78" t="s">
        <v>371</v>
      </c>
      <c r="C235" s="37" t="s">
        <v>26</v>
      </c>
      <c r="D235" s="38" t="s">
        <v>27</v>
      </c>
      <c r="E235" s="79" t="s">
        <v>27</v>
      </c>
      <c r="F235" s="40" t="str">
        <f t="shared" si="7"/>
        <v>нд</v>
      </c>
      <c r="G235" s="40" t="str">
        <f t="shared" si="6"/>
        <v>нд</v>
      </c>
      <c r="H235" s="42" t="s">
        <v>27</v>
      </c>
      <c r="I235" s="5"/>
      <c r="J235" s="25"/>
      <c r="K235" s="25"/>
      <c r="L235" s="25"/>
      <c r="M235" s="25"/>
      <c r="N235" s="25"/>
      <c r="O235" s="25"/>
      <c r="P235" s="25"/>
      <c r="Q235" s="25"/>
      <c r="R235" s="25"/>
      <c r="S235" s="25"/>
      <c r="T235" s="25"/>
      <c r="U235" s="25"/>
      <c r="V235" s="25"/>
      <c r="W235" s="25"/>
      <c r="X235" s="25"/>
      <c r="Y235" s="25"/>
      <c r="Z235" s="25"/>
      <c r="AA235" s="25"/>
      <c r="AB235" s="25"/>
      <c r="AC235" s="25"/>
      <c r="AD235" s="25"/>
      <c r="AE235" s="25"/>
      <c r="AF235" s="25"/>
      <c r="AG235" s="25"/>
      <c r="AH235" s="25"/>
      <c r="AI235" s="25"/>
      <c r="AJ235" s="25"/>
      <c r="AK235" s="25"/>
      <c r="AL235" s="25"/>
      <c r="AM235" s="25"/>
      <c r="AN235" s="25"/>
      <c r="AO235" s="25"/>
      <c r="AP235" s="25"/>
      <c r="AQ235" s="25"/>
      <c r="AR235" s="25"/>
      <c r="AS235" s="25"/>
      <c r="AT235" s="25"/>
      <c r="AU235" s="25"/>
      <c r="AV235" s="25"/>
      <c r="AW235" s="25"/>
      <c r="AX235" s="25"/>
      <c r="AY235" s="25"/>
    </row>
    <row r="236" spans="1:51" s="26" customFormat="1" x14ac:dyDescent="0.25">
      <c r="A236" s="35" t="s">
        <v>372</v>
      </c>
      <c r="B236" s="43" t="s">
        <v>373</v>
      </c>
      <c r="C236" s="37" t="s">
        <v>26</v>
      </c>
      <c r="D236" s="38" t="s">
        <v>27</v>
      </c>
      <c r="E236" s="79" t="s">
        <v>27</v>
      </c>
      <c r="F236" s="40" t="str">
        <f t="shared" si="7"/>
        <v>нд</v>
      </c>
      <c r="G236" s="40" t="str">
        <f t="shared" si="6"/>
        <v>нд</v>
      </c>
      <c r="H236" s="42" t="s">
        <v>27</v>
      </c>
      <c r="I236" s="5"/>
      <c r="J236" s="25"/>
      <c r="K236" s="25"/>
      <c r="L236" s="25"/>
      <c r="M236" s="25"/>
      <c r="N236" s="25"/>
      <c r="O236" s="25"/>
      <c r="P236" s="25"/>
      <c r="Q236" s="25"/>
      <c r="R236" s="25"/>
      <c r="S236" s="25"/>
      <c r="T236" s="25"/>
      <c r="U236" s="25"/>
      <c r="V236" s="25"/>
      <c r="W236" s="25"/>
      <c r="X236" s="25"/>
      <c r="Y236" s="25"/>
      <c r="Z236" s="25"/>
      <c r="AA236" s="25"/>
      <c r="AB236" s="25"/>
      <c r="AC236" s="25"/>
      <c r="AD236" s="25"/>
      <c r="AE236" s="25"/>
      <c r="AF236" s="25"/>
      <c r="AG236" s="25"/>
      <c r="AH236" s="25"/>
      <c r="AI236" s="25"/>
      <c r="AJ236" s="25"/>
      <c r="AK236" s="25"/>
      <c r="AL236" s="25"/>
      <c r="AM236" s="25"/>
      <c r="AN236" s="25"/>
      <c r="AO236" s="25"/>
      <c r="AP236" s="25"/>
      <c r="AQ236" s="25"/>
      <c r="AR236" s="25"/>
      <c r="AS236" s="25"/>
      <c r="AT236" s="25"/>
      <c r="AU236" s="25"/>
      <c r="AV236" s="25"/>
      <c r="AW236" s="25"/>
      <c r="AX236" s="25"/>
      <c r="AY236" s="25"/>
    </row>
    <row r="237" spans="1:51" s="26" customFormat="1" x14ac:dyDescent="0.25">
      <c r="A237" s="35" t="s">
        <v>374</v>
      </c>
      <c r="B237" s="43" t="s">
        <v>351</v>
      </c>
      <c r="C237" s="37" t="s">
        <v>26</v>
      </c>
      <c r="D237" s="38" t="s">
        <v>27</v>
      </c>
      <c r="E237" s="79" t="s">
        <v>27</v>
      </c>
      <c r="F237" s="40" t="str">
        <f t="shared" si="7"/>
        <v>нд</v>
      </c>
      <c r="G237" s="40" t="str">
        <f t="shared" si="6"/>
        <v>нд</v>
      </c>
      <c r="H237" s="42" t="s">
        <v>27</v>
      </c>
      <c r="I237" s="5"/>
      <c r="J237" s="25"/>
      <c r="K237" s="25"/>
      <c r="L237" s="25"/>
      <c r="M237" s="25"/>
      <c r="N237" s="25"/>
      <c r="O237" s="25"/>
      <c r="P237" s="25"/>
      <c r="Q237" s="25"/>
      <c r="R237" s="25"/>
      <c r="S237" s="25"/>
      <c r="T237" s="25"/>
      <c r="U237" s="25"/>
      <c r="V237" s="25"/>
      <c r="W237" s="25"/>
      <c r="X237" s="25"/>
      <c r="Y237" s="25"/>
      <c r="Z237" s="25"/>
      <c r="AA237" s="25"/>
      <c r="AB237" s="25"/>
      <c r="AC237" s="25"/>
      <c r="AD237" s="25"/>
      <c r="AE237" s="25"/>
      <c r="AF237" s="25"/>
      <c r="AG237" s="25"/>
      <c r="AH237" s="25"/>
      <c r="AI237" s="25"/>
      <c r="AJ237" s="25"/>
      <c r="AK237" s="25"/>
      <c r="AL237" s="25"/>
      <c r="AM237" s="25"/>
      <c r="AN237" s="25"/>
      <c r="AO237" s="25"/>
      <c r="AP237" s="25"/>
      <c r="AQ237" s="25"/>
      <c r="AR237" s="25"/>
      <c r="AS237" s="25"/>
      <c r="AT237" s="25"/>
      <c r="AU237" s="25"/>
      <c r="AV237" s="25"/>
      <c r="AW237" s="25"/>
      <c r="AX237" s="25"/>
      <c r="AY237" s="25"/>
    </row>
    <row r="238" spans="1:51" s="26" customFormat="1" x14ac:dyDescent="0.25">
      <c r="A238" s="35" t="s">
        <v>375</v>
      </c>
      <c r="B238" s="43" t="s">
        <v>353</v>
      </c>
      <c r="C238" s="37" t="s">
        <v>26</v>
      </c>
      <c r="D238" s="38" t="s">
        <v>27</v>
      </c>
      <c r="E238" s="79" t="s">
        <v>27</v>
      </c>
      <c r="F238" s="40" t="str">
        <f t="shared" si="7"/>
        <v>нд</v>
      </c>
      <c r="G238" s="40" t="str">
        <f t="shared" si="6"/>
        <v>нд</v>
      </c>
      <c r="H238" s="42" t="s">
        <v>27</v>
      </c>
      <c r="I238" s="5"/>
      <c r="J238" s="25"/>
      <c r="K238" s="25"/>
      <c r="L238" s="25"/>
      <c r="M238" s="25"/>
      <c r="N238" s="25"/>
      <c r="O238" s="25"/>
      <c r="P238" s="25"/>
      <c r="Q238" s="25"/>
      <c r="R238" s="25"/>
      <c r="S238" s="25"/>
      <c r="T238" s="25"/>
      <c r="U238" s="25"/>
      <c r="V238" s="25"/>
      <c r="W238" s="25"/>
      <c r="X238" s="25"/>
      <c r="Y238" s="25"/>
      <c r="Z238" s="25"/>
      <c r="AA238" s="25"/>
      <c r="AB238" s="25"/>
      <c r="AC238" s="25"/>
      <c r="AD238" s="25"/>
      <c r="AE238" s="25"/>
      <c r="AF238" s="25"/>
      <c r="AG238" s="25"/>
      <c r="AH238" s="25"/>
      <c r="AI238" s="25"/>
      <c r="AJ238" s="25"/>
      <c r="AK238" s="25"/>
      <c r="AL238" s="25"/>
      <c r="AM238" s="25"/>
      <c r="AN238" s="25"/>
      <c r="AO238" s="25"/>
      <c r="AP238" s="25"/>
      <c r="AQ238" s="25"/>
      <c r="AR238" s="25"/>
      <c r="AS238" s="25"/>
      <c r="AT238" s="25"/>
      <c r="AU238" s="25"/>
      <c r="AV238" s="25"/>
      <c r="AW238" s="25"/>
      <c r="AX238" s="25"/>
      <c r="AY238" s="25"/>
    </row>
    <row r="239" spans="1:51" s="26" customFormat="1" x14ac:dyDescent="0.25">
      <c r="A239" s="35" t="s">
        <v>376</v>
      </c>
      <c r="B239" s="43" t="s">
        <v>355</v>
      </c>
      <c r="C239" s="37" t="s">
        <v>26</v>
      </c>
      <c r="D239" s="38" t="s">
        <v>27</v>
      </c>
      <c r="E239" s="79" t="s">
        <v>27</v>
      </c>
      <c r="F239" s="40" t="str">
        <f t="shared" si="7"/>
        <v>нд</v>
      </c>
      <c r="G239" s="40" t="str">
        <f t="shared" si="6"/>
        <v>нд</v>
      </c>
      <c r="H239" s="42" t="s">
        <v>27</v>
      </c>
      <c r="I239" s="5"/>
      <c r="J239" s="25"/>
      <c r="K239" s="25"/>
      <c r="L239" s="25"/>
      <c r="M239" s="25"/>
      <c r="N239" s="25"/>
      <c r="O239" s="25"/>
      <c r="P239" s="25"/>
      <c r="Q239" s="25"/>
      <c r="R239" s="25"/>
      <c r="S239" s="25"/>
      <c r="T239" s="25"/>
      <c r="U239" s="25"/>
      <c r="V239" s="25"/>
      <c r="W239" s="25"/>
      <c r="X239" s="25"/>
      <c r="Y239" s="25"/>
      <c r="Z239" s="25"/>
      <c r="AA239" s="25"/>
      <c r="AB239" s="25"/>
      <c r="AC239" s="25"/>
      <c r="AD239" s="25"/>
      <c r="AE239" s="25"/>
      <c r="AF239" s="25"/>
      <c r="AG239" s="25"/>
      <c r="AH239" s="25"/>
      <c r="AI239" s="25"/>
      <c r="AJ239" s="25"/>
      <c r="AK239" s="25"/>
      <c r="AL239" s="25"/>
      <c r="AM239" s="25"/>
      <c r="AN239" s="25"/>
      <c r="AO239" s="25"/>
      <c r="AP239" s="25"/>
      <c r="AQ239" s="25"/>
      <c r="AR239" s="25"/>
      <c r="AS239" s="25"/>
      <c r="AT239" s="25"/>
      <c r="AU239" s="25"/>
      <c r="AV239" s="25"/>
      <c r="AW239" s="25"/>
      <c r="AX239" s="25"/>
      <c r="AY239" s="25"/>
    </row>
    <row r="240" spans="1:51" s="26" customFormat="1" x14ac:dyDescent="0.25">
      <c r="A240" s="35" t="s">
        <v>377</v>
      </c>
      <c r="B240" s="43" t="s">
        <v>232</v>
      </c>
      <c r="C240" s="37" t="s">
        <v>26</v>
      </c>
      <c r="D240" s="38" t="s">
        <v>27</v>
      </c>
      <c r="E240" s="79" t="s">
        <v>27</v>
      </c>
      <c r="F240" s="40" t="str">
        <f t="shared" si="7"/>
        <v>нд</v>
      </c>
      <c r="G240" s="40" t="str">
        <f t="shared" si="6"/>
        <v>нд</v>
      </c>
      <c r="H240" s="42" t="s">
        <v>27</v>
      </c>
      <c r="I240" s="5"/>
      <c r="J240" s="25"/>
      <c r="K240" s="25"/>
      <c r="L240" s="25"/>
      <c r="M240" s="25"/>
      <c r="N240" s="25"/>
      <c r="O240" s="25"/>
      <c r="P240" s="25"/>
      <c r="Q240" s="25"/>
      <c r="R240" s="25"/>
      <c r="S240" s="25"/>
      <c r="T240" s="25"/>
      <c r="U240" s="25"/>
      <c r="V240" s="25"/>
      <c r="W240" s="25"/>
      <c r="X240" s="25"/>
      <c r="Y240" s="25"/>
      <c r="Z240" s="25"/>
      <c r="AA240" s="25"/>
      <c r="AB240" s="25"/>
      <c r="AC240" s="25"/>
      <c r="AD240" s="25"/>
      <c r="AE240" s="25"/>
      <c r="AF240" s="25"/>
      <c r="AG240" s="25"/>
      <c r="AH240" s="25"/>
      <c r="AI240" s="25"/>
      <c r="AJ240" s="25"/>
      <c r="AK240" s="25"/>
      <c r="AL240" s="25"/>
      <c r="AM240" s="25"/>
      <c r="AN240" s="25"/>
      <c r="AO240" s="25"/>
      <c r="AP240" s="25"/>
      <c r="AQ240" s="25"/>
      <c r="AR240" s="25"/>
      <c r="AS240" s="25"/>
      <c r="AT240" s="25"/>
      <c r="AU240" s="25"/>
      <c r="AV240" s="25"/>
      <c r="AW240" s="25"/>
      <c r="AX240" s="25"/>
      <c r="AY240" s="25"/>
    </row>
    <row r="241" spans="1:51" s="26" customFormat="1" x14ac:dyDescent="0.25">
      <c r="A241" s="35" t="s">
        <v>378</v>
      </c>
      <c r="B241" s="43" t="s">
        <v>379</v>
      </c>
      <c r="C241" s="37" t="s">
        <v>26</v>
      </c>
      <c r="D241" s="38" t="s">
        <v>27</v>
      </c>
      <c r="E241" s="79" t="s">
        <v>27</v>
      </c>
      <c r="F241" s="40" t="str">
        <f t="shared" si="7"/>
        <v>нд</v>
      </c>
      <c r="G241" s="40" t="str">
        <f t="shared" si="6"/>
        <v>нд</v>
      </c>
      <c r="H241" s="42" t="s">
        <v>27</v>
      </c>
      <c r="I241" s="5"/>
      <c r="J241" s="25"/>
      <c r="K241" s="25"/>
      <c r="L241" s="25"/>
      <c r="M241" s="25"/>
      <c r="N241" s="25"/>
      <c r="O241" s="25"/>
      <c r="P241" s="25"/>
      <c r="Q241" s="25"/>
      <c r="R241" s="25"/>
      <c r="S241" s="25"/>
      <c r="T241" s="25"/>
      <c r="U241" s="25"/>
      <c r="V241" s="25"/>
      <c r="W241" s="25"/>
      <c r="X241" s="25"/>
      <c r="Y241" s="25"/>
      <c r="Z241" s="25"/>
      <c r="AA241" s="25"/>
      <c r="AB241" s="25"/>
      <c r="AC241" s="25"/>
      <c r="AD241" s="25"/>
      <c r="AE241" s="25"/>
      <c r="AF241" s="25"/>
      <c r="AG241" s="25"/>
      <c r="AH241" s="25"/>
      <c r="AI241" s="25"/>
      <c r="AJ241" s="25"/>
      <c r="AK241" s="25"/>
      <c r="AL241" s="25"/>
      <c r="AM241" s="25"/>
      <c r="AN241" s="25"/>
      <c r="AO241" s="25"/>
      <c r="AP241" s="25"/>
      <c r="AQ241" s="25"/>
      <c r="AR241" s="25"/>
      <c r="AS241" s="25"/>
      <c r="AT241" s="25"/>
      <c r="AU241" s="25"/>
      <c r="AV241" s="25"/>
      <c r="AW241" s="25"/>
      <c r="AX241" s="25"/>
      <c r="AY241" s="25"/>
    </row>
    <row r="242" spans="1:51" s="26" customFormat="1" ht="31.5" x14ac:dyDescent="0.25">
      <c r="A242" s="35" t="s">
        <v>380</v>
      </c>
      <c r="B242" s="78" t="s">
        <v>381</v>
      </c>
      <c r="C242" s="37" t="s">
        <v>26</v>
      </c>
      <c r="D242" s="38">
        <f>D167-D185</f>
        <v>7.5296992037066843</v>
      </c>
      <c r="E242" s="63">
        <f>E167-E185</f>
        <v>22.063605210016576</v>
      </c>
      <c r="F242" s="44">
        <f t="shared" si="7"/>
        <v>14.533906006309891</v>
      </c>
      <c r="G242" s="40" t="s">
        <v>27</v>
      </c>
      <c r="H242" s="42" t="s">
        <v>27</v>
      </c>
      <c r="I242" s="5"/>
      <c r="J242" s="25"/>
      <c r="K242" s="25"/>
      <c r="L242" s="25"/>
      <c r="M242" s="25"/>
      <c r="N242" s="25"/>
      <c r="O242" s="25"/>
      <c r="P242" s="25"/>
      <c r="Q242" s="25"/>
      <c r="R242" s="25"/>
      <c r="S242" s="25"/>
      <c r="T242" s="25"/>
      <c r="U242" s="25"/>
      <c r="V242" s="25"/>
      <c r="W242" s="25"/>
      <c r="X242" s="25"/>
      <c r="Y242" s="25"/>
      <c r="Z242" s="25"/>
      <c r="AA242" s="25"/>
      <c r="AB242" s="25"/>
      <c r="AC242" s="25"/>
      <c r="AD242" s="25"/>
      <c r="AE242" s="25"/>
      <c r="AF242" s="25"/>
      <c r="AG242" s="25"/>
      <c r="AH242" s="25"/>
      <c r="AI242" s="25"/>
      <c r="AJ242" s="25"/>
      <c r="AK242" s="25"/>
      <c r="AL242" s="25"/>
      <c r="AM242" s="25"/>
      <c r="AN242" s="25"/>
      <c r="AO242" s="25"/>
      <c r="AP242" s="25"/>
      <c r="AQ242" s="25"/>
      <c r="AR242" s="25"/>
      <c r="AS242" s="25"/>
      <c r="AT242" s="25"/>
      <c r="AU242" s="25"/>
      <c r="AV242" s="25"/>
      <c r="AW242" s="25"/>
      <c r="AX242" s="25"/>
      <c r="AY242" s="25"/>
    </row>
    <row r="243" spans="1:51" s="26" customFormat="1" ht="31.5" x14ac:dyDescent="0.25">
      <c r="A243" s="35" t="s">
        <v>382</v>
      </c>
      <c r="B243" s="78" t="s">
        <v>383</v>
      </c>
      <c r="C243" s="37" t="s">
        <v>26</v>
      </c>
      <c r="D243" s="38" t="s">
        <v>27</v>
      </c>
      <c r="E243" s="79" t="s">
        <v>27</v>
      </c>
      <c r="F243" s="40" t="str">
        <f t="shared" si="7"/>
        <v>нд</v>
      </c>
      <c r="G243" s="40" t="str">
        <f t="shared" si="6"/>
        <v>нд</v>
      </c>
      <c r="H243" s="42" t="s">
        <v>27</v>
      </c>
      <c r="I243" s="5"/>
      <c r="J243" s="25"/>
      <c r="K243" s="25"/>
      <c r="L243" s="25"/>
      <c r="M243" s="25"/>
      <c r="N243" s="25"/>
      <c r="O243" s="25"/>
      <c r="P243" s="25"/>
      <c r="Q243" s="25"/>
      <c r="R243" s="25"/>
      <c r="S243" s="25"/>
      <c r="T243" s="25"/>
      <c r="U243" s="25"/>
      <c r="V243" s="25"/>
      <c r="W243" s="25"/>
      <c r="X243" s="25"/>
      <c r="Y243" s="25"/>
      <c r="Z243" s="25"/>
      <c r="AA243" s="25"/>
      <c r="AB243" s="25"/>
      <c r="AC243" s="25"/>
      <c r="AD243" s="25"/>
      <c r="AE243" s="25"/>
      <c r="AF243" s="25"/>
      <c r="AG243" s="25"/>
      <c r="AH243" s="25"/>
      <c r="AI243" s="25"/>
      <c r="AJ243" s="25"/>
      <c r="AK243" s="25"/>
      <c r="AL243" s="25"/>
      <c r="AM243" s="25"/>
      <c r="AN243" s="25"/>
      <c r="AO243" s="25"/>
      <c r="AP243" s="25"/>
      <c r="AQ243" s="25"/>
      <c r="AR243" s="25"/>
      <c r="AS243" s="25"/>
      <c r="AT243" s="25"/>
      <c r="AU243" s="25"/>
      <c r="AV243" s="25"/>
      <c r="AW243" s="25"/>
      <c r="AX243" s="25"/>
      <c r="AY243" s="25"/>
    </row>
    <row r="244" spans="1:51" s="26" customFormat="1" x14ac:dyDescent="0.25">
      <c r="A244" s="35" t="s">
        <v>384</v>
      </c>
      <c r="B244" s="43" t="s">
        <v>385</v>
      </c>
      <c r="C244" s="37" t="s">
        <v>26</v>
      </c>
      <c r="D244" s="38" t="s">
        <v>27</v>
      </c>
      <c r="E244" s="79" t="s">
        <v>27</v>
      </c>
      <c r="F244" s="40" t="str">
        <f t="shared" si="7"/>
        <v>нд</v>
      </c>
      <c r="G244" s="40" t="str">
        <f t="shared" si="6"/>
        <v>нд</v>
      </c>
      <c r="H244" s="42" t="s">
        <v>27</v>
      </c>
      <c r="I244" s="5"/>
      <c r="J244" s="25"/>
      <c r="K244" s="25"/>
      <c r="L244" s="25"/>
      <c r="M244" s="25"/>
      <c r="N244" s="25"/>
      <c r="O244" s="25"/>
      <c r="P244" s="25"/>
      <c r="Q244" s="25"/>
      <c r="R244" s="25"/>
      <c r="S244" s="25"/>
      <c r="T244" s="25"/>
      <c r="U244" s="25"/>
      <c r="V244" s="25"/>
      <c r="W244" s="25"/>
      <c r="X244" s="25"/>
      <c r="Y244" s="25"/>
      <c r="Z244" s="25"/>
      <c r="AA244" s="25"/>
      <c r="AB244" s="25"/>
      <c r="AC244" s="25"/>
      <c r="AD244" s="25"/>
      <c r="AE244" s="25"/>
      <c r="AF244" s="25"/>
      <c r="AG244" s="25"/>
      <c r="AH244" s="25"/>
      <c r="AI244" s="25"/>
      <c r="AJ244" s="25"/>
      <c r="AK244" s="25"/>
      <c r="AL244" s="25"/>
      <c r="AM244" s="25"/>
      <c r="AN244" s="25"/>
      <c r="AO244" s="25"/>
      <c r="AP244" s="25"/>
      <c r="AQ244" s="25"/>
      <c r="AR244" s="25"/>
      <c r="AS244" s="25"/>
      <c r="AT244" s="25"/>
      <c r="AU244" s="25"/>
      <c r="AV244" s="25"/>
      <c r="AW244" s="25"/>
      <c r="AX244" s="25"/>
      <c r="AY244" s="25"/>
    </row>
    <row r="245" spans="1:51" s="26" customFormat="1" x14ac:dyDescent="0.25">
      <c r="A245" s="35" t="s">
        <v>386</v>
      </c>
      <c r="B245" s="43" t="s">
        <v>387</v>
      </c>
      <c r="C245" s="37" t="s">
        <v>26</v>
      </c>
      <c r="D245" s="38" t="s">
        <v>27</v>
      </c>
      <c r="E245" s="79" t="s">
        <v>27</v>
      </c>
      <c r="F245" s="40" t="str">
        <f t="shared" si="7"/>
        <v>нд</v>
      </c>
      <c r="G245" s="40" t="str">
        <f t="shared" si="6"/>
        <v>нд</v>
      </c>
      <c r="H245" s="42" t="s">
        <v>27</v>
      </c>
      <c r="I245" s="5"/>
      <c r="J245" s="25"/>
      <c r="K245" s="25"/>
      <c r="L245" s="25"/>
      <c r="M245" s="25"/>
      <c r="N245" s="25"/>
      <c r="O245" s="25"/>
      <c r="P245" s="25"/>
      <c r="Q245" s="25"/>
      <c r="R245" s="25"/>
      <c r="S245" s="25"/>
      <c r="T245" s="25"/>
      <c r="U245" s="25"/>
      <c r="V245" s="25"/>
      <c r="W245" s="25"/>
      <c r="X245" s="25"/>
      <c r="Y245" s="25"/>
      <c r="Z245" s="25"/>
      <c r="AA245" s="25"/>
      <c r="AB245" s="25"/>
      <c r="AC245" s="25"/>
      <c r="AD245" s="25"/>
      <c r="AE245" s="25"/>
      <c r="AF245" s="25"/>
      <c r="AG245" s="25"/>
      <c r="AH245" s="25"/>
      <c r="AI245" s="25"/>
      <c r="AJ245" s="25"/>
      <c r="AK245" s="25"/>
      <c r="AL245" s="25"/>
      <c r="AM245" s="25"/>
      <c r="AN245" s="25"/>
      <c r="AO245" s="25"/>
      <c r="AP245" s="25"/>
      <c r="AQ245" s="25"/>
      <c r="AR245" s="25"/>
      <c r="AS245" s="25"/>
      <c r="AT245" s="25"/>
      <c r="AU245" s="25"/>
      <c r="AV245" s="25"/>
      <c r="AW245" s="25"/>
      <c r="AX245" s="25"/>
      <c r="AY245" s="25"/>
    </row>
    <row r="246" spans="1:51" s="26" customFormat="1" ht="31.5" x14ac:dyDescent="0.25">
      <c r="A246" s="35" t="s">
        <v>388</v>
      </c>
      <c r="B246" s="78" t="s">
        <v>389</v>
      </c>
      <c r="C246" s="37" t="s">
        <v>26</v>
      </c>
      <c r="D246" s="38" t="s">
        <v>27</v>
      </c>
      <c r="E246" s="79" t="s">
        <v>27</v>
      </c>
      <c r="F246" s="40" t="str">
        <f t="shared" si="7"/>
        <v>нд</v>
      </c>
      <c r="G246" s="40" t="str">
        <f t="shared" si="6"/>
        <v>нд</v>
      </c>
      <c r="H246" s="42" t="s">
        <v>27</v>
      </c>
      <c r="I246" s="5"/>
      <c r="J246" s="25"/>
      <c r="K246" s="25"/>
      <c r="L246" s="25"/>
      <c r="M246" s="25"/>
      <c r="N246" s="25"/>
      <c r="O246" s="25"/>
      <c r="P246" s="25"/>
      <c r="Q246" s="25"/>
      <c r="R246" s="25"/>
      <c r="S246" s="25"/>
      <c r="T246" s="25"/>
      <c r="U246" s="25"/>
      <c r="V246" s="25"/>
      <c r="W246" s="25"/>
      <c r="X246" s="25"/>
      <c r="Y246" s="25"/>
      <c r="Z246" s="25"/>
      <c r="AA246" s="25"/>
      <c r="AB246" s="25"/>
      <c r="AC246" s="25"/>
      <c r="AD246" s="25"/>
      <c r="AE246" s="25"/>
      <c r="AF246" s="25"/>
      <c r="AG246" s="25"/>
      <c r="AH246" s="25"/>
      <c r="AI246" s="25"/>
      <c r="AJ246" s="25"/>
      <c r="AK246" s="25"/>
      <c r="AL246" s="25"/>
      <c r="AM246" s="25"/>
      <c r="AN246" s="25"/>
      <c r="AO246" s="25"/>
      <c r="AP246" s="25"/>
      <c r="AQ246" s="25"/>
      <c r="AR246" s="25"/>
      <c r="AS246" s="25"/>
      <c r="AT246" s="25"/>
      <c r="AU246" s="25"/>
      <c r="AV246" s="25"/>
      <c r="AW246" s="25"/>
      <c r="AX246" s="25"/>
      <c r="AY246" s="25"/>
    </row>
    <row r="247" spans="1:51" s="26" customFormat="1" x14ac:dyDescent="0.25">
      <c r="A247" s="35" t="s">
        <v>390</v>
      </c>
      <c r="B247" s="43" t="s">
        <v>391</v>
      </c>
      <c r="C247" s="37" t="s">
        <v>26</v>
      </c>
      <c r="D247" s="38" t="s">
        <v>27</v>
      </c>
      <c r="E247" s="79" t="s">
        <v>27</v>
      </c>
      <c r="F247" s="40" t="str">
        <f t="shared" si="7"/>
        <v>нд</v>
      </c>
      <c r="G247" s="40" t="str">
        <f t="shared" si="6"/>
        <v>нд</v>
      </c>
      <c r="H247" s="42" t="s">
        <v>27</v>
      </c>
      <c r="I247" s="5"/>
      <c r="J247" s="25"/>
      <c r="K247" s="25"/>
      <c r="L247" s="25"/>
      <c r="M247" s="25"/>
      <c r="N247" s="25"/>
      <c r="O247" s="25"/>
      <c r="P247" s="25"/>
      <c r="Q247" s="25"/>
      <c r="R247" s="25"/>
      <c r="S247" s="25"/>
      <c r="T247" s="25"/>
      <c r="U247" s="25"/>
      <c r="V247" s="25"/>
      <c r="W247" s="25"/>
      <c r="X247" s="25"/>
      <c r="Y247" s="25"/>
      <c r="Z247" s="25"/>
      <c r="AA247" s="25"/>
      <c r="AB247" s="25"/>
      <c r="AC247" s="25"/>
      <c r="AD247" s="25"/>
      <c r="AE247" s="25"/>
      <c r="AF247" s="25"/>
      <c r="AG247" s="25"/>
      <c r="AH247" s="25"/>
      <c r="AI247" s="25"/>
      <c r="AJ247" s="25"/>
      <c r="AK247" s="25"/>
      <c r="AL247" s="25"/>
      <c r="AM247" s="25"/>
      <c r="AN247" s="25"/>
      <c r="AO247" s="25"/>
      <c r="AP247" s="25"/>
      <c r="AQ247" s="25"/>
      <c r="AR247" s="25"/>
      <c r="AS247" s="25"/>
      <c r="AT247" s="25"/>
      <c r="AU247" s="25"/>
      <c r="AV247" s="25"/>
      <c r="AW247" s="25"/>
      <c r="AX247" s="25"/>
      <c r="AY247" s="25"/>
    </row>
    <row r="248" spans="1:51" s="26" customFormat="1" x14ac:dyDescent="0.25">
      <c r="A248" s="35" t="s">
        <v>392</v>
      </c>
      <c r="B248" s="43" t="s">
        <v>393</v>
      </c>
      <c r="C248" s="37" t="s">
        <v>26</v>
      </c>
      <c r="D248" s="38" t="s">
        <v>27</v>
      </c>
      <c r="E248" s="79" t="s">
        <v>27</v>
      </c>
      <c r="F248" s="40" t="str">
        <f t="shared" si="7"/>
        <v>нд</v>
      </c>
      <c r="G248" s="40" t="str">
        <f t="shared" si="6"/>
        <v>нд</v>
      </c>
      <c r="H248" s="42" t="s">
        <v>27</v>
      </c>
      <c r="I248" s="5"/>
      <c r="J248" s="25"/>
      <c r="K248" s="25"/>
      <c r="L248" s="25"/>
      <c r="M248" s="25"/>
      <c r="N248" s="25"/>
      <c r="O248" s="25"/>
      <c r="P248" s="25"/>
      <c r="Q248" s="25"/>
      <c r="R248" s="25"/>
      <c r="S248" s="25"/>
      <c r="T248" s="25"/>
      <c r="U248" s="25"/>
      <c r="V248" s="25"/>
      <c r="W248" s="25"/>
      <c r="X248" s="25"/>
      <c r="Y248" s="25"/>
      <c r="Z248" s="25"/>
      <c r="AA248" s="25"/>
      <c r="AB248" s="25"/>
      <c r="AC248" s="25"/>
      <c r="AD248" s="25"/>
      <c r="AE248" s="25"/>
      <c r="AF248" s="25"/>
      <c r="AG248" s="25"/>
      <c r="AH248" s="25"/>
      <c r="AI248" s="25"/>
      <c r="AJ248" s="25"/>
      <c r="AK248" s="25"/>
      <c r="AL248" s="25"/>
      <c r="AM248" s="25"/>
      <c r="AN248" s="25"/>
      <c r="AO248" s="25"/>
      <c r="AP248" s="25"/>
      <c r="AQ248" s="25"/>
      <c r="AR248" s="25"/>
      <c r="AS248" s="25"/>
      <c r="AT248" s="25"/>
      <c r="AU248" s="25"/>
      <c r="AV248" s="25"/>
      <c r="AW248" s="25"/>
      <c r="AX248" s="25"/>
      <c r="AY248" s="25"/>
    </row>
    <row r="249" spans="1:51" s="26" customFormat="1" x14ac:dyDescent="0.25">
      <c r="A249" s="35" t="s">
        <v>394</v>
      </c>
      <c r="B249" s="78" t="s">
        <v>395</v>
      </c>
      <c r="C249" s="37" t="s">
        <v>26</v>
      </c>
      <c r="D249" s="38" t="s">
        <v>27</v>
      </c>
      <c r="E249" s="39" t="s">
        <v>27</v>
      </c>
      <c r="F249" s="40" t="str">
        <f t="shared" si="7"/>
        <v>нд</v>
      </c>
      <c r="G249" s="40" t="str">
        <f t="shared" si="6"/>
        <v>нд</v>
      </c>
      <c r="H249" s="42" t="s">
        <v>27</v>
      </c>
      <c r="I249" s="5"/>
      <c r="J249" s="25"/>
      <c r="K249" s="25"/>
      <c r="L249" s="25"/>
      <c r="M249" s="25"/>
      <c r="N249" s="25"/>
      <c r="O249" s="25"/>
      <c r="P249" s="25"/>
      <c r="Q249" s="25"/>
      <c r="R249" s="25"/>
      <c r="S249" s="25"/>
      <c r="T249" s="25"/>
      <c r="U249" s="25"/>
      <c r="V249" s="25"/>
      <c r="W249" s="25"/>
      <c r="X249" s="25"/>
      <c r="Y249" s="25"/>
      <c r="Z249" s="25"/>
      <c r="AA249" s="25"/>
      <c r="AB249" s="25"/>
      <c r="AC249" s="25"/>
      <c r="AD249" s="25"/>
      <c r="AE249" s="25"/>
      <c r="AF249" s="25"/>
      <c r="AG249" s="25"/>
      <c r="AH249" s="25"/>
      <c r="AI249" s="25"/>
      <c r="AJ249" s="25"/>
      <c r="AK249" s="25"/>
      <c r="AL249" s="25"/>
      <c r="AM249" s="25"/>
      <c r="AN249" s="25"/>
      <c r="AO249" s="25"/>
      <c r="AP249" s="25"/>
      <c r="AQ249" s="25"/>
      <c r="AR249" s="25"/>
      <c r="AS249" s="25"/>
      <c r="AT249" s="25"/>
      <c r="AU249" s="25"/>
      <c r="AV249" s="25"/>
      <c r="AW249" s="25"/>
      <c r="AX249" s="25"/>
      <c r="AY249" s="25"/>
    </row>
    <row r="250" spans="1:51" s="26" customFormat="1" x14ac:dyDescent="0.25">
      <c r="A250" s="35" t="s">
        <v>396</v>
      </c>
      <c r="B250" s="78" t="s">
        <v>397</v>
      </c>
      <c r="C250" s="37" t="s">
        <v>26</v>
      </c>
      <c r="D250" s="38">
        <f>D242</f>
        <v>7.5296992037066843</v>
      </c>
      <c r="E250" s="50">
        <f>E242</f>
        <v>22.063605210016576</v>
      </c>
      <c r="F250" s="44">
        <f t="shared" si="7"/>
        <v>14.533906006309891</v>
      </c>
      <c r="G250" s="40" t="s">
        <v>27</v>
      </c>
      <c r="H250" s="42" t="s">
        <v>27</v>
      </c>
      <c r="I250" s="5"/>
      <c r="J250" s="25"/>
      <c r="K250" s="25"/>
      <c r="L250" s="25"/>
      <c r="M250" s="25"/>
      <c r="N250" s="25"/>
      <c r="O250" s="25"/>
      <c r="P250" s="25"/>
      <c r="Q250" s="25"/>
      <c r="R250" s="25"/>
      <c r="S250" s="25"/>
      <c r="T250" s="25"/>
      <c r="U250" s="25"/>
      <c r="V250" s="25"/>
      <c r="W250" s="25"/>
      <c r="X250" s="25"/>
      <c r="Y250" s="25"/>
      <c r="Z250" s="25"/>
      <c r="AA250" s="25"/>
      <c r="AB250" s="25"/>
      <c r="AC250" s="25"/>
      <c r="AD250" s="25"/>
      <c r="AE250" s="25"/>
      <c r="AF250" s="25"/>
      <c r="AG250" s="25"/>
      <c r="AH250" s="25"/>
      <c r="AI250" s="25"/>
      <c r="AJ250" s="25"/>
      <c r="AK250" s="25"/>
      <c r="AL250" s="25"/>
      <c r="AM250" s="25"/>
      <c r="AN250" s="25"/>
      <c r="AO250" s="25"/>
      <c r="AP250" s="25"/>
      <c r="AQ250" s="25"/>
      <c r="AR250" s="25"/>
      <c r="AS250" s="25"/>
      <c r="AT250" s="25"/>
      <c r="AU250" s="25"/>
      <c r="AV250" s="25"/>
      <c r="AW250" s="25"/>
      <c r="AX250" s="25"/>
      <c r="AY250" s="25"/>
    </row>
    <row r="251" spans="1:51" s="26" customFormat="1" x14ac:dyDescent="0.25">
      <c r="A251" s="35" t="s">
        <v>398</v>
      </c>
      <c r="B251" s="78" t="s">
        <v>399</v>
      </c>
      <c r="C251" s="37" t="s">
        <v>26</v>
      </c>
      <c r="D251" s="38" t="s">
        <v>27</v>
      </c>
      <c r="E251" s="79" t="s">
        <v>27</v>
      </c>
      <c r="F251" s="40" t="str">
        <f t="shared" si="7"/>
        <v>нд</v>
      </c>
      <c r="G251" s="40" t="str">
        <f t="shared" si="6"/>
        <v>нд</v>
      </c>
      <c r="H251" s="42" t="s">
        <v>27</v>
      </c>
      <c r="I251" s="5"/>
      <c r="J251" s="25"/>
      <c r="K251" s="25"/>
      <c r="L251" s="25"/>
      <c r="M251" s="25"/>
      <c r="N251" s="25"/>
      <c r="O251" s="25"/>
      <c r="P251" s="25"/>
      <c r="Q251" s="25"/>
      <c r="R251" s="25"/>
      <c r="S251" s="25"/>
      <c r="T251" s="25"/>
      <c r="U251" s="25"/>
      <c r="V251" s="25"/>
      <c r="W251" s="25"/>
      <c r="X251" s="25"/>
      <c r="Y251" s="25"/>
      <c r="Z251" s="25"/>
      <c r="AA251" s="25"/>
      <c r="AB251" s="25"/>
      <c r="AC251" s="25"/>
      <c r="AD251" s="25"/>
      <c r="AE251" s="25"/>
      <c r="AF251" s="25"/>
      <c r="AG251" s="25"/>
      <c r="AH251" s="25"/>
      <c r="AI251" s="25"/>
      <c r="AJ251" s="25"/>
      <c r="AK251" s="25"/>
      <c r="AL251" s="25"/>
      <c r="AM251" s="25"/>
      <c r="AN251" s="25"/>
      <c r="AO251" s="25"/>
      <c r="AP251" s="25"/>
      <c r="AQ251" s="25"/>
      <c r="AR251" s="25"/>
      <c r="AS251" s="25"/>
      <c r="AT251" s="25"/>
      <c r="AU251" s="25"/>
      <c r="AV251" s="25"/>
      <c r="AW251" s="25"/>
      <c r="AX251" s="25"/>
      <c r="AY251" s="25"/>
    </row>
    <row r="252" spans="1:51" s="26" customFormat="1" ht="16.5" thickBot="1" x14ac:dyDescent="0.3">
      <c r="A252" s="59" t="s">
        <v>400</v>
      </c>
      <c r="B252" s="84" t="s">
        <v>401</v>
      </c>
      <c r="C252" s="37" t="s">
        <v>26</v>
      </c>
      <c r="D252" s="38" t="s">
        <v>27</v>
      </c>
      <c r="E252" s="69" t="s">
        <v>27</v>
      </c>
      <c r="F252" s="85" t="str">
        <f t="shared" si="7"/>
        <v>нд</v>
      </c>
      <c r="G252" s="86" t="str">
        <f t="shared" si="6"/>
        <v>нд</v>
      </c>
      <c r="H252" s="80" t="s">
        <v>27</v>
      </c>
      <c r="I252" s="5"/>
      <c r="J252" s="25"/>
      <c r="K252" s="25"/>
      <c r="L252" s="25"/>
      <c r="M252" s="25"/>
      <c r="N252" s="25"/>
      <c r="O252" s="25"/>
      <c r="P252" s="25"/>
      <c r="Q252" s="25"/>
      <c r="R252" s="25"/>
      <c r="S252" s="25"/>
      <c r="T252" s="25"/>
      <c r="U252" s="25"/>
      <c r="V252" s="25"/>
      <c r="W252" s="25"/>
      <c r="X252" s="25"/>
      <c r="Y252" s="25"/>
      <c r="Z252" s="25"/>
      <c r="AA252" s="25"/>
      <c r="AB252" s="25"/>
      <c r="AC252" s="25"/>
      <c r="AD252" s="25"/>
      <c r="AE252" s="25"/>
      <c r="AF252" s="25"/>
      <c r="AG252" s="25"/>
      <c r="AH252" s="25"/>
      <c r="AI252" s="25"/>
      <c r="AJ252" s="25"/>
      <c r="AK252" s="25"/>
      <c r="AL252" s="25"/>
      <c r="AM252" s="25"/>
      <c r="AN252" s="25"/>
      <c r="AO252" s="25"/>
      <c r="AP252" s="25"/>
      <c r="AQ252" s="25"/>
      <c r="AR252" s="25"/>
      <c r="AS252" s="25"/>
      <c r="AT252" s="25"/>
      <c r="AU252" s="25"/>
      <c r="AV252" s="25"/>
      <c r="AW252" s="25"/>
      <c r="AX252" s="25"/>
      <c r="AY252" s="25"/>
    </row>
    <row r="253" spans="1:51" s="26" customFormat="1" x14ac:dyDescent="0.25">
      <c r="A253" s="27" t="s">
        <v>402</v>
      </c>
      <c r="B253" s="28" t="s">
        <v>119</v>
      </c>
      <c r="C253" s="29" t="s">
        <v>124</v>
      </c>
      <c r="D253" s="30" t="s">
        <v>27</v>
      </c>
      <c r="E253" s="87" t="s">
        <v>27</v>
      </c>
      <c r="F253" s="88" t="str">
        <f t="shared" si="7"/>
        <v>нд</v>
      </c>
      <c r="G253" s="89" t="str">
        <f t="shared" si="6"/>
        <v>нд</v>
      </c>
      <c r="H253" s="34" t="s">
        <v>27</v>
      </c>
      <c r="I253" s="5"/>
      <c r="J253" s="25"/>
      <c r="K253" s="25"/>
      <c r="L253" s="25"/>
      <c r="M253" s="25"/>
      <c r="N253" s="25"/>
      <c r="O253" s="25"/>
      <c r="P253" s="25"/>
      <c r="Q253" s="25"/>
      <c r="R253" s="25"/>
      <c r="S253" s="25"/>
      <c r="T253" s="25"/>
      <c r="U253" s="25"/>
      <c r="V253" s="25"/>
      <c r="W253" s="25"/>
      <c r="X253" s="25"/>
      <c r="Y253" s="25"/>
      <c r="Z253" s="25"/>
      <c r="AA253" s="25"/>
      <c r="AB253" s="25"/>
      <c r="AC253" s="25"/>
      <c r="AD253" s="25"/>
      <c r="AE253" s="25"/>
      <c r="AF253" s="25"/>
      <c r="AG253" s="25"/>
      <c r="AH253" s="25"/>
      <c r="AI253" s="25"/>
      <c r="AJ253" s="25"/>
      <c r="AK253" s="25"/>
      <c r="AL253" s="25"/>
      <c r="AM253" s="25"/>
      <c r="AN253" s="25"/>
      <c r="AO253" s="25"/>
      <c r="AP253" s="25"/>
      <c r="AQ253" s="25"/>
      <c r="AR253" s="25"/>
      <c r="AS253" s="25"/>
      <c r="AT253" s="25"/>
      <c r="AU253" s="25"/>
      <c r="AV253" s="25"/>
      <c r="AW253" s="25"/>
      <c r="AX253" s="25"/>
      <c r="AY253" s="25"/>
    </row>
    <row r="254" spans="1:51" s="26" customFormat="1" x14ac:dyDescent="0.25">
      <c r="A254" s="35" t="s">
        <v>403</v>
      </c>
      <c r="B254" s="43" t="s">
        <v>404</v>
      </c>
      <c r="C254" s="37" t="s">
        <v>26</v>
      </c>
      <c r="D254" s="38" t="s">
        <v>27</v>
      </c>
      <c r="E254" s="79" t="s">
        <v>27</v>
      </c>
      <c r="F254" s="40" t="str">
        <f t="shared" si="7"/>
        <v>нд</v>
      </c>
      <c r="G254" s="40" t="str">
        <f t="shared" si="6"/>
        <v>нд</v>
      </c>
      <c r="H254" s="42" t="s">
        <v>27</v>
      </c>
      <c r="I254" s="5"/>
      <c r="J254" s="25"/>
      <c r="K254" s="25"/>
      <c r="L254" s="25"/>
      <c r="M254" s="25"/>
      <c r="N254" s="25"/>
      <c r="O254" s="25"/>
      <c r="P254" s="25"/>
      <c r="Q254" s="25"/>
      <c r="R254" s="25"/>
      <c r="S254" s="25"/>
      <c r="T254" s="25"/>
      <c r="U254" s="25"/>
      <c r="V254" s="25"/>
      <c r="W254" s="25"/>
      <c r="X254" s="25"/>
      <c r="Y254" s="25"/>
      <c r="Z254" s="25"/>
      <c r="AA254" s="25"/>
      <c r="AB254" s="25"/>
      <c r="AC254" s="25"/>
      <c r="AD254" s="25"/>
      <c r="AE254" s="25"/>
      <c r="AF254" s="25"/>
      <c r="AG254" s="25"/>
      <c r="AH254" s="25"/>
      <c r="AI254" s="25"/>
      <c r="AJ254" s="25"/>
      <c r="AK254" s="25"/>
      <c r="AL254" s="25"/>
      <c r="AM254" s="25"/>
      <c r="AN254" s="25"/>
      <c r="AO254" s="25"/>
      <c r="AP254" s="25"/>
      <c r="AQ254" s="25"/>
      <c r="AR254" s="25"/>
      <c r="AS254" s="25"/>
      <c r="AT254" s="25"/>
      <c r="AU254" s="25"/>
      <c r="AV254" s="25"/>
      <c r="AW254" s="25"/>
      <c r="AX254" s="25"/>
      <c r="AY254" s="25"/>
    </row>
    <row r="255" spans="1:51" s="26" customFormat="1" x14ac:dyDescent="0.25">
      <c r="A255" s="35" t="s">
        <v>405</v>
      </c>
      <c r="B255" s="43" t="s">
        <v>406</v>
      </c>
      <c r="C255" s="37" t="s">
        <v>26</v>
      </c>
      <c r="D255" s="38" t="s">
        <v>27</v>
      </c>
      <c r="E255" s="79" t="s">
        <v>27</v>
      </c>
      <c r="F255" s="40" t="str">
        <f t="shared" si="7"/>
        <v>нд</v>
      </c>
      <c r="G255" s="40" t="str">
        <f t="shared" si="6"/>
        <v>нд</v>
      </c>
      <c r="H255" s="42" t="s">
        <v>27</v>
      </c>
      <c r="I255" s="5"/>
      <c r="J255" s="25"/>
      <c r="K255" s="25"/>
      <c r="L255" s="25"/>
      <c r="M255" s="25"/>
      <c r="N255" s="25"/>
      <c r="O255" s="25"/>
      <c r="P255" s="25"/>
      <c r="Q255" s="25"/>
      <c r="R255" s="25"/>
      <c r="S255" s="25"/>
      <c r="T255" s="25"/>
      <c r="U255" s="25"/>
      <c r="V255" s="25"/>
      <c r="W255" s="25"/>
      <c r="X255" s="25"/>
      <c r="Y255" s="25"/>
      <c r="Z255" s="25"/>
      <c r="AA255" s="25"/>
      <c r="AB255" s="25"/>
      <c r="AC255" s="25"/>
      <c r="AD255" s="25"/>
      <c r="AE255" s="25"/>
      <c r="AF255" s="25"/>
      <c r="AG255" s="25"/>
      <c r="AH255" s="25"/>
      <c r="AI255" s="25"/>
      <c r="AJ255" s="25"/>
      <c r="AK255" s="25"/>
      <c r="AL255" s="25"/>
      <c r="AM255" s="25"/>
      <c r="AN255" s="25"/>
      <c r="AO255" s="25"/>
      <c r="AP255" s="25"/>
      <c r="AQ255" s="25"/>
      <c r="AR255" s="25"/>
      <c r="AS255" s="25"/>
      <c r="AT255" s="25"/>
      <c r="AU255" s="25"/>
      <c r="AV255" s="25"/>
      <c r="AW255" s="25"/>
      <c r="AX255" s="25"/>
      <c r="AY255" s="25"/>
    </row>
    <row r="256" spans="1:51" s="26" customFormat="1" x14ac:dyDescent="0.25">
      <c r="A256" s="35" t="s">
        <v>407</v>
      </c>
      <c r="B256" s="43" t="s">
        <v>408</v>
      </c>
      <c r="C256" s="37" t="s">
        <v>26</v>
      </c>
      <c r="D256" s="38" t="s">
        <v>27</v>
      </c>
      <c r="E256" s="79" t="s">
        <v>27</v>
      </c>
      <c r="F256" s="40" t="str">
        <f t="shared" si="7"/>
        <v>нд</v>
      </c>
      <c r="G256" s="40" t="str">
        <f t="shared" si="6"/>
        <v>нд</v>
      </c>
      <c r="H256" s="42" t="s">
        <v>27</v>
      </c>
      <c r="I256" s="5"/>
      <c r="J256" s="25"/>
      <c r="K256" s="25"/>
      <c r="L256" s="25"/>
      <c r="M256" s="25"/>
      <c r="N256" s="25"/>
      <c r="O256" s="25"/>
      <c r="P256" s="25"/>
      <c r="Q256" s="25"/>
      <c r="R256" s="25"/>
      <c r="S256" s="25"/>
      <c r="T256" s="25"/>
      <c r="U256" s="25"/>
      <c r="V256" s="25"/>
      <c r="W256" s="25"/>
      <c r="X256" s="25"/>
      <c r="Y256" s="25"/>
      <c r="Z256" s="25"/>
      <c r="AA256" s="25"/>
      <c r="AB256" s="25"/>
      <c r="AC256" s="25"/>
      <c r="AD256" s="25"/>
      <c r="AE256" s="25"/>
      <c r="AF256" s="25"/>
      <c r="AG256" s="25"/>
      <c r="AH256" s="25"/>
      <c r="AI256" s="25"/>
      <c r="AJ256" s="25"/>
      <c r="AK256" s="25"/>
      <c r="AL256" s="25"/>
      <c r="AM256" s="25"/>
      <c r="AN256" s="25"/>
      <c r="AO256" s="25"/>
      <c r="AP256" s="25"/>
      <c r="AQ256" s="25"/>
      <c r="AR256" s="25"/>
      <c r="AS256" s="25"/>
      <c r="AT256" s="25"/>
      <c r="AU256" s="25"/>
      <c r="AV256" s="25"/>
      <c r="AW256" s="25"/>
      <c r="AX256" s="25"/>
      <c r="AY256" s="25"/>
    </row>
    <row r="257" spans="1:51" s="26" customFormat="1" ht="31.5" x14ac:dyDescent="0.25">
      <c r="A257" s="35" t="s">
        <v>409</v>
      </c>
      <c r="B257" s="43" t="s">
        <v>410</v>
      </c>
      <c r="C257" s="37" t="s">
        <v>26</v>
      </c>
      <c r="D257" s="38" t="s">
        <v>27</v>
      </c>
      <c r="E257" s="79" t="s">
        <v>27</v>
      </c>
      <c r="F257" s="40" t="str">
        <f t="shared" si="7"/>
        <v>нд</v>
      </c>
      <c r="G257" s="40" t="str">
        <f t="shared" si="6"/>
        <v>нд</v>
      </c>
      <c r="H257" s="42" t="s">
        <v>27</v>
      </c>
      <c r="I257" s="5"/>
      <c r="J257" s="25"/>
      <c r="K257" s="25"/>
      <c r="L257" s="25"/>
      <c r="M257" s="25"/>
      <c r="N257" s="25"/>
      <c r="O257" s="25"/>
      <c r="P257" s="25"/>
      <c r="Q257" s="25"/>
      <c r="R257" s="25"/>
      <c r="S257" s="25"/>
      <c r="T257" s="25"/>
      <c r="U257" s="25"/>
      <c r="V257" s="25"/>
      <c r="W257" s="25"/>
      <c r="X257" s="25"/>
      <c r="Y257" s="25"/>
      <c r="Z257" s="25"/>
      <c r="AA257" s="25"/>
      <c r="AB257" s="25"/>
      <c r="AC257" s="25"/>
      <c r="AD257" s="25"/>
      <c r="AE257" s="25"/>
      <c r="AF257" s="25"/>
      <c r="AG257" s="25"/>
      <c r="AH257" s="25"/>
      <c r="AI257" s="25"/>
      <c r="AJ257" s="25"/>
      <c r="AK257" s="25"/>
      <c r="AL257" s="25"/>
      <c r="AM257" s="25"/>
      <c r="AN257" s="25"/>
      <c r="AO257" s="25"/>
      <c r="AP257" s="25"/>
      <c r="AQ257" s="25"/>
      <c r="AR257" s="25"/>
      <c r="AS257" s="25"/>
      <c r="AT257" s="25"/>
      <c r="AU257" s="25"/>
      <c r="AV257" s="25"/>
      <c r="AW257" s="25"/>
      <c r="AX257" s="25"/>
      <c r="AY257" s="25"/>
    </row>
    <row r="258" spans="1:51" s="26" customFormat="1" x14ac:dyDescent="0.25">
      <c r="A258" s="35" t="s">
        <v>411</v>
      </c>
      <c r="B258" s="43" t="s">
        <v>408</v>
      </c>
      <c r="C258" s="37" t="s">
        <v>26</v>
      </c>
      <c r="D258" s="38" t="s">
        <v>27</v>
      </c>
      <c r="E258" s="79" t="s">
        <v>27</v>
      </c>
      <c r="F258" s="40" t="str">
        <f t="shared" si="7"/>
        <v>нд</v>
      </c>
      <c r="G258" s="40" t="str">
        <f t="shared" si="6"/>
        <v>нд</v>
      </c>
      <c r="H258" s="42" t="s">
        <v>27</v>
      </c>
      <c r="I258" s="5"/>
      <c r="J258" s="25"/>
      <c r="K258" s="25"/>
      <c r="L258" s="25"/>
      <c r="M258" s="25"/>
      <c r="N258" s="25"/>
      <c r="O258" s="25"/>
      <c r="P258" s="25"/>
      <c r="Q258" s="25"/>
      <c r="R258" s="25"/>
      <c r="S258" s="25"/>
      <c r="T258" s="25"/>
      <c r="U258" s="25"/>
      <c r="V258" s="25"/>
      <c r="W258" s="25"/>
      <c r="X258" s="25"/>
      <c r="Y258" s="25"/>
      <c r="Z258" s="25"/>
      <c r="AA258" s="25"/>
      <c r="AB258" s="25"/>
      <c r="AC258" s="25"/>
      <c r="AD258" s="25"/>
      <c r="AE258" s="25"/>
      <c r="AF258" s="25"/>
      <c r="AG258" s="25"/>
      <c r="AH258" s="25"/>
      <c r="AI258" s="25"/>
      <c r="AJ258" s="25"/>
      <c r="AK258" s="25"/>
      <c r="AL258" s="25"/>
      <c r="AM258" s="25"/>
      <c r="AN258" s="25"/>
      <c r="AO258" s="25"/>
      <c r="AP258" s="25"/>
      <c r="AQ258" s="25"/>
      <c r="AR258" s="25"/>
      <c r="AS258" s="25"/>
      <c r="AT258" s="25"/>
      <c r="AU258" s="25"/>
      <c r="AV258" s="25"/>
      <c r="AW258" s="25"/>
      <c r="AX258" s="25"/>
      <c r="AY258" s="25"/>
    </row>
    <row r="259" spans="1:51" s="26" customFormat="1" ht="31.5" x14ac:dyDescent="0.25">
      <c r="A259" s="35" t="s">
        <v>412</v>
      </c>
      <c r="B259" s="43" t="s">
        <v>33</v>
      </c>
      <c r="C259" s="37" t="s">
        <v>26</v>
      </c>
      <c r="D259" s="38" t="s">
        <v>27</v>
      </c>
      <c r="E259" s="79" t="s">
        <v>27</v>
      </c>
      <c r="F259" s="40" t="str">
        <f t="shared" si="7"/>
        <v>нд</v>
      </c>
      <c r="G259" s="40" t="str">
        <f t="shared" si="6"/>
        <v>нд</v>
      </c>
      <c r="H259" s="42" t="s">
        <v>27</v>
      </c>
      <c r="I259" s="5"/>
      <c r="J259" s="25"/>
      <c r="K259" s="25"/>
      <c r="L259" s="25"/>
      <c r="M259" s="25"/>
      <c r="N259" s="25"/>
      <c r="O259" s="25"/>
      <c r="P259" s="25"/>
      <c r="Q259" s="25"/>
      <c r="R259" s="25"/>
      <c r="S259" s="25"/>
      <c r="T259" s="25"/>
      <c r="U259" s="25"/>
      <c r="V259" s="25"/>
      <c r="W259" s="25"/>
      <c r="X259" s="25"/>
      <c r="Y259" s="25"/>
      <c r="Z259" s="25"/>
      <c r="AA259" s="25"/>
      <c r="AB259" s="25"/>
      <c r="AC259" s="25"/>
      <c r="AD259" s="25"/>
      <c r="AE259" s="25"/>
      <c r="AF259" s="25"/>
      <c r="AG259" s="25"/>
      <c r="AH259" s="25"/>
      <c r="AI259" s="25"/>
      <c r="AJ259" s="25"/>
      <c r="AK259" s="25"/>
      <c r="AL259" s="25"/>
      <c r="AM259" s="25"/>
      <c r="AN259" s="25"/>
      <c r="AO259" s="25"/>
      <c r="AP259" s="25"/>
      <c r="AQ259" s="25"/>
      <c r="AR259" s="25"/>
      <c r="AS259" s="25"/>
      <c r="AT259" s="25"/>
      <c r="AU259" s="25"/>
      <c r="AV259" s="25"/>
      <c r="AW259" s="25"/>
      <c r="AX259" s="25"/>
      <c r="AY259" s="25"/>
    </row>
    <row r="260" spans="1:51" s="26" customFormat="1" x14ac:dyDescent="0.25">
      <c r="A260" s="35" t="s">
        <v>413</v>
      </c>
      <c r="B260" s="43" t="s">
        <v>408</v>
      </c>
      <c r="C260" s="37" t="s">
        <v>26</v>
      </c>
      <c r="D260" s="38" t="s">
        <v>27</v>
      </c>
      <c r="E260" s="79" t="s">
        <v>27</v>
      </c>
      <c r="F260" s="40" t="str">
        <f t="shared" si="7"/>
        <v>нд</v>
      </c>
      <c r="G260" s="40" t="str">
        <f t="shared" si="6"/>
        <v>нд</v>
      </c>
      <c r="H260" s="42" t="s">
        <v>27</v>
      </c>
      <c r="I260" s="5"/>
      <c r="J260" s="25"/>
      <c r="K260" s="25"/>
      <c r="L260" s="25"/>
      <c r="M260" s="25"/>
      <c r="N260" s="25"/>
      <c r="O260" s="25"/>
      <c r="P260" s="25"/>
      <c r="Q260" s="25"/>
      <c r="R260" s="25"/>
      <c r="S260" s="25"/>
      <c r="T260" s="25"/>
      <c r="U260" s="25"/>
      <c r="V260" s="25"/>
      <c r="W260" s="25"/>
      <c r="X260" s="25"/>
      <c r="Y260" s="25"/>
      <c r="Z260" s="25"/>
      <c r="AA260" s="25"/>
      <c r="AB260" s="25"/>
      <c r="AC260" s="25"/>
      <c r="AD260" s="25"/>
      <c r="AE260" s="25"/>
      <c r="AF260" s="25"/>
      <c r="AG260" s="25"/>
      <c r="AH260" s="25"/>
      <c r="AI260" s="25"/>
      <c r="AJ260" s="25"/>
      <c r="AK260" s="25"/>
      <c r="AL260" s="25"/>
      <c r="AM260" s="25"/>
      <c r="AN260" s="25"/>
      <c r="AO260" s="25"/>
      <c r="AP260" s="25"/>
      <c r="AQ260" s="25"/>
      <c r="AR260" s="25"/>
      <c r="AS260" s="25"/>
      <c r="AT260" s="25"/>
      <c r="AU260" s="25"/>
      <c r="AV260" s="25"/>
      <c r="AW260" s="25"/>
      <c r="AX260" s="25"/>
      <c r="AY260" s="25"/>
    </row>
    <row r="261" spans="1:51" s="26" customFormat="1" ht="31.5" x14ac:dyDescent="0.25">
      <c r="A261" s="35" t="s">
        <v>414</v>
      </c>
      <c r="B261" s="43" t="s">
        <v>35</v>
      </c>
      <c r="C261" s="37" t="s">
        <v>26</v>
      </c>
      <c r="D261" s="38" t="s">
        <v>27</v>
      </c>
      <c r="E261" s="79" t="s">
        <v>27</v>
      </c>
      <c r="F261" s="40" t="str">
        <f t="shared" si="7"/>
        <v>нд</v>
      </c>
      <c r="G261" s="40" t="str">
        <f t="shared" si="6"/>
        <v>нд</v>
      </c>
      <c r="H261" s="42" t="s">
        <v>27</v>
      </c>
      <c r="I261" s="5"/>
      <c r="J261" s="25"/>
      <c r="K261" s="25"/>
      <c r="L261" s="25"/>
      <c r="M261" s="25"/>
      <c r="N261" s="25"/>
      <c r="O261" s="25"/>
      <c r="P261" s="25"/>
      <c r="Q261" s="25"/>
      <c r="R261" s="25"/>
      <c r="S261" s="25"/>
      <c r="T261" s="25"/>
      <c r="U261" s="25"/>
      <c r="V261" s="25"/>
      <c r="W261" s="25"/>
      <c r="X261" s="25"/>
      <c r="Y261" s="25"/>
      <c r="Z261" s="25"/>
      <c r="AA261" s="25"/>
      <c r="AB261" s="25"/>
      <c r="AC261" s="25"/>
      <c r="AD261" s="25"/>
      <c r="AE261" s="25"/>
      <c r="AF261" s="25"/>
      <c r="AG261" s="25"/>
      <c r="AH261" s="25"/>
      <c r="AI261" s="25"/>
      <c r="AJ261" s="25"/>
      <c r="AK261" s="25"/>
      <c r="AL261" s="25"/>
      <c r="AM261" s="25"/>
      <c r="AN261" s="25"/>
      <c r="AO261" s="25"/>
      <c r="AP261" s="25"/>
      <c r="AQ261" s="25"/>
      <c r="AR261" s="25"/>
      <c r="AS261" s="25"/>
      <c r="AT261" s="25"/>
      <c r="AU261" s="25"/>
      <c r="AV261" s="25"/>
      <c r="AW261" s="25"/>
      <c r="AX261" s="25"/>
      <c r="AY261" s="25"/>
    </row>
    <row r="262" spans="1:51" s="26" customFormat="1" x14ac:dyDescent="0.25">
      <c r="A262" s="35" t="s">
        <v>415</v>
      </c>
      <c r="B262" s="43" t="s">
        <v>408</v>
      </c>
      <c r="C262" s="37" t="s">
        <v>26</v>
      </c>
      <c r="D262" s="38" t="s">
        <v>27</v>
      </c>
      <c r="E262" s="79" t="s">
        <v>27</v>
      </c>
      <c r="F262" s="40" t="str">
        <f t="shared" si="7"/>
        <v>нд</v>
      </c>
      <c r="G262" s="40" t="str">
        <f t="shared" si="6"/>
        <v>нд</v>
      </c>
      <c r="H262" s="42" t="s">
        <v>27</v>
      </c>
      <c r="I262" s="5"/>
      <c r="J262" s="25"/>
      <c r="K262" s="25"/>
      <c r="L262" s="25"/>
      <c r="M262" s="25"/>
      <c r="N262" s="25"/>
      <c r="O262" s="25"/>
      <c r="P262" s="25"/>
      <c r="Q262" s="25"/>
      <c r="R262" s="25"/>
      <c r="S262" s="25"/>
      <c r="T262" s="25"/>
      <c r="U262" s="25"/>
      <c r="V262" s="25"/>
      <c r="W262" s="25"/>
      <c r="X262" s="25"/>
      <c r="Y262" s="25"/>
      <c r="Z262" s="25"/>
      <c r="AA262" s="25"/>
      <c r="AB262" s="25"/>
      <c r="AC262" s="25"/>
      <c r="AD262" s="25"/>
      <c r="AE262" s="25"/>
      <c r="AF262" s="25"/>
      <c r="AG262" s="25"/>
      <c r="AH262" s="25"/>
      <c r="AI262" s="25"/>
      <c r="AJ262" s="25"/>
      <c r="AK262" s="25"/>
      <c r="AL262" s="25"/>
      <c r="AM262" s="25"/>
      <c r="AN262" s="25"/>
      <c r="AO262" s="25"/>
      <c r="AP262" s="25"/>
      <c r="AQ262" s="25"/>
      <c r="AR262" s="25"/>
      <c r="AS262" s="25"/>
      <c r="AT262" s="25"/>
      <c r="AU262" s="25"/>
      <c r="AV262" s="25"/>
      <c r="AW262" s="25"/>
      <c r="AX262" s="25"/>
      <c r="AY262" s="25"/>
    </row>
    <row r="263" spans="1:51" s="26" customFormat="1" x14ac:dyDescent="0.25">
      <c r="A263" s="35" t="s">
        <v>416</v>
      </c>
      <c r="B263" s="43" t="s">
        <v>417</v>
      </c>
      <c r="C263" s="37" t="s">
        <v>26</v>
      </c>
      <c r="D263" s="38" t="s">
        <v>27</v>
      </c>
      <c r="E263" s="79" t="s">
        <v>27</v>
      </c>
      <c r="F263" s="40" t="str">
        <f t="shared" si="7"/>
        <v>нд</v>
      </c>
      <c r="G263" s="40" t="str">
        <f t="shared" si="6"/>
        <v>нд</v>
      </c>
      <c r="H263" s="42" t="s">
        <v>27</v>
      </c>
      <c r="I263" s="5"/>
      <c r="J263" s="25"/>
      <c r="K263" s="25"/>
      <c r="L263" s="25"/>
      <c r="M263" s="25"/>
      <c r="N263" s="25"/>
      <c r="O263" s="25"/>
      <c r="P263" s="25"/>
      <c r="Q263" s="25"/>
      <c r="R263" s="25"/>
      <c r="S263" s="25"/>
      <c r="T263" s="25"/>
      <c r="U263" s="25"/>
      <c r="V263" s="25"/>
      <c r="W263" s="25"/>
      <c r="X263" s="25"/>
      <c r="Y263" s="25"/>
      <c r="Z263" s="25"/>
      <c r="AA263" s="25"/>
      <c r="AB263" s="25"/>
      <c r="AC263" s="25"/>
      <c r="AD263" s="25"/>
      <c r="AE263" s="25"/>
      <c r="AF263" s="25"/>
      <c r="AG263" s="25"/>
      <c r="AH263" s="25"/>
      <c r="AI263" s="25"/>
      <c r="AJ263" s="25"/>
      <c r="AK263" s="25"/>
      <c r="AL263" s="25"/>
      <c r="AM263" s="25"/>
      <c r="AN263" s="25"/>
      <c r="AO263" s="25"/>
      <c r="AP263" s="25"/>
      <c r="AQ263" s="25"/>
      <c r="AR263" s="25"/>
      <c r="AS263" s="25"/>
      <c r="AT263" s="25"/>
      <c r="AU263" s="25"/>
      <c r="AV263" s="25"/>
      <c r="AW263" s="25"/>
      <c r="AX263" s="25"/>
      <c r="AY263" s="25"/>
    </row>
    <row r="264" spans="1:51" s="26" customFormat="1" x14ac:dyDescent="0.25">
      <c r="A264" s="35" t="s">
        <v>418</v>
      </c>
      <c r="B264" s="43" t="s">
        <v>408</v>
      </c>
      <c r="C264" s="37" t="s">
        <v>26</v>
      </c>
      <c r="D264" s="38" t="s">
        <v>27</v>
      </c>
      <c r="E264" s="79" t="s">
        <v>27</v>
      </c>
      <c r="F264" s="40" t="str">
        <f t="shared" si="7"/>
        <v>нд</v>
      </c>
      <c r="G264" s="40" t="str">
        <f t="shared" si="6"/>
        <v>нд</v>
      </c>
      <c r="H264" s="42" t="s">
        <v>27</v>
      </c>
      <c r="I264" s="5"/>
      <c r="J264" s="25"/>
      <c r="K264" s="25"/>
      <c r="L264" s="25"/>
      <c r="M264" s="25"/>
      <c r="N264" s="25"/>
      <c r="O264" s="25"/>
      <c r="P264" s="25"/>
      <c r="Q264" s="25"/>
      <c r="R264" s="25"/>
      <c r="S264" s="25"/>
      <c r="T264" s="25"/>
      <c r="U264" s="25"/>
      <c r="V264" s="25"/>
      <c r="W264" s="25"/>
      <c r="X264" s="25"/>
      <c r="Y264" s="25"/>
      <c r="Z264" s="25"/>
      <c r="AA264" s="25"/>
      <c r="AB264" s="25"/>
      <c r="AC264" s="25"/>
      <c r="AD264" s="25"/>
      <c r="AE264" s="25"/>
      <c r="AF264" s="25"/>
      <c r="AG264" s="25"/>
      <c r="AH264" s="25"/>
      <c r="AI264" s="25"/>
      <c r="AJ264" s="25"/>
      <c r="AK264" s="25"/>
      <c r="AL264" s="25"/>
      <c r="AM264" s="25"/>
      <c r="AN264" s="25"/>
      <c r="AO264" s="25"/>
      <c r="AP264" s="25"/>
      <c r="AQ264" s="25"/>
      <c r="AR264" s="25"/>
      <c r="AS264" s="25"/>
      <c r="AT264" s="25"/>
      <c r="AU264" s="25"/>
      <c r="AV264" s="25"/>
      <c r="AW264" s="25"/>
      <c r="AX264" s="25"/>
      <c r="AY264" s="25"/>
    </row>
    <row r="265" spans="1:51" s="26" customFormat="1" x14ac:dyDescent="0.25">
      <c r="A265" s="35" t="s">
        <v>419</v>
      </c>
      <c r="B265" s="36" t="s">
        <v>420</v>
      </c>
      <c r="C265" s="37" t="s">
        <v>26</v>
      </c>
      <c r="D265" s="38" t="s">
        <v>27</v>
      </c>
      <c r="E265" s="79" t="s">
        <v>27</v>
      </c>
      <c r="F265" s="40" t="str">
        <f t="shared" si="7"/>
        <v>нд</v>
      </c>
      <c r="G265" s="40" t="str">
        <f t="shared" si="6"/>
        <v>нд</v>
      </c>
      <c r="H265" s="42" t="s">
        <v>27</v>
      </c>
      <c r="I265" s="5"/>
      <c r="J265" s="25"/>
      <c r="K265" s="25"/>
      <c r="L265" s="25"/>
      <c r="M265" s="25"/>
      <c r="N265" s="25"/>
      <c r="O265" s="25"/>
      <c r="P265" s="25"/>
      <c r="Q265" s="25"/>
      <c r="R265" s="25"/>
      <c r="S265" s="25"/>
      <c r="T265" s="25"/>
      <c r="U265" s="25"/>
      <c r="V265" s="25"/>
      <c r="W265" s="25"/>
      <c r="X265" s="25"/>
      <c r="Y265" s="25"/>
      <c r="Z265" s="25"/>
      <c r="AA265" s="25"/>
      <c r="AB265" s="25"/>
      <c r="AC265" s="25"/>
      <c r="AD265" s="25"/>
      <c r="AE265" s="25"/>
      <c r="AF265" s="25"/>
      <c r="AG265" s="25"/>
      <c r="AH265" s="25"/>
      <c r="AI265" s="25"/>
      <c r="AJ265" s="25"/>
      <c r="AK265" s="25"/>
      <c r="AL265" s="25"/>
      <c r="AM265" s="25"/>
      <c r="AN265" s="25"/>
      <c r="AO265" s="25"/>
      <c r="AP265" s="25"/>
      <c r="AQ265" s="25"/>
      <c r="AR265" s="25"/>
      <c r="AS265" s="25"/>
      <c r="AT265" s="25"/>
      <c r="AU265" s="25"/>
      <c r="AV265" s="25"/>
      <c r="AW265" s="25"/>
      <c r="AX265" s="25"/>
      <c r="AY265" s="25"/>
    </row>
    <row r="266" spans="1:51" s="26" customFormat="1" x14ac:dyDescent="0.25">
      <c r="A266" s="35" t="s">
        <v>421</v>
      </c>
      <c r="B266" s="43" t="s">
        <v>408</v>
      </c>
      <c r="C266" s="37" t="s">
        <v>26</v>
      </c>
      <c r="D266" s="38" t="s">
        <v>27</v>
      </c>
      <c r="E266" s="79" t="s">
        <v>27</v>
      </c>
      <c r="F266" s="40" t="str">
        <f t="shared" si="7"/>
        <v>нд</v>
      </c>
      <c r="G266" s="40" t="str">
        <f t="shared" si="6"/>
        <v>нд</v>
      </c>
      <c r="H266" s="42" t="s">
        <v>27</v>
      </c>
      <c r="I266" s="5"/>
      <c r="J266" s="25"/>
      <c r="K266" s="25"/>
      <c r="L266" s="25"/>
      <c r="M266" s="25"/>
      <c r="N266" s="25"/>
      <c r="O266" s="25"/>
      <c r="P266" s="25"/>
      <c r="Q266" s="25"/>
      <c r="R266" s="25"/>
      <c r="S266" s="25"/>
      <c r="T266" s="25"/>
      <c r="U266" s="25"/>
      <c r="V266" s="25"/>
      <c r="W266" s="25"/>
      <c r="X266" s="25"/>
      <c r="Y266" s="25"/>
      <c r="Z266" s="25"/>
      <c r="AA266" s="25"/>
      <c r="AB266" s="25"/>
      <c r="AC266" s="25"/>
      <c r="AD266" s="25"/>
      <c r="AE266" s="25"/>
      <c r="AF266" s="25"/>
      <c r="AG266" s="25"/>
      <c r="AH266" s="25"/>
      <c r="AI266" s="25"/>
      <c r="AJ266" s="25"/>
      <c r="AK266" s="25"/>
      <c r="AL266" s="25"/>
      <c r="AM266" s="25"/>
      <c r="AN266" s="25"/>
      <c r="AO266" s="25"/>
      <c r="AP266" s="25"/>
      <c r="AQ266" s="25"/>
      <c r="AR266" s="25"/>
      <c r="AS266" s="25"/>
      <c r="AT266" s="25"/>
      <c r="AU266" s="25"/>
      <c r="AV266" s="25"/>
      <c r="AW266" s="25"/>
      <c r="AX266" s="25"/>
      <c r="AY266" s="25"/>
    </row>
    <row r="267" spans="1:51" s="26" customFormat="1" x14ac:dyDescent="0.25">
      <c r="A267" s="35" t="s">
        <v>422</v>
      </c>
      <c r="B267" s="36" t="s">
        <v>423</v>
      </c>
      <c r="C267" s="37" t="s">
        <v>26</v>
      </c>
      <c r="D267" s="38" t="s">
        <v>27</v>
      </c>
      <c r="E267" s="79" t="s">
        <v>27</v>
      </c>
      <c r="F267" s="40" t="str">
        <f t="shared" si="7"/>
        <v>нд</v>
      </c>
      <c r="G267" s="40" t="str">
        <f t="shared" si="6"/>
        <v>нд</v>
      </c>
      <c r="H267" s="42" t="s">
        <v>27</v>
      </c>
      <c r="I267" s="5"/>
      <c r="J267" s="25"/>
      <c r="K267" s="25"/>
      <c r="L267" s="25"/>
      <c r="M267" s="25"/>
      <c r="N267" s="25"/>
      <c r="O267" s="25"/>
      <c r="P267" s="25"/>
      <c r="Q267" s="25"/>
      <c r="R267" s="25"/>
      <c r="S267" s="25"/>
      <c r="T267" s="25"/>
      <c r="U267" s="25"/>
      <c r="V267" s="25"/>
      <c r="W267" s="25"/>
      <c r="X267" s="25"/>
      <c r="Y267" s="25"/>
      <c r="Z267" s="25"/>
      <c r="AA267" s="25"/>
      <c r="AB267" s="25"/>
      <c r="AC267" s="25"/>
      <c r="AD267" s="25"/>
      <c r="AE267" s="25"/>
      <c r="AF267" s="25"/>
      <c r="AG267" s="25"/>
      <c r="AH267" s="25"/>
      <c r="AI267" s="25"/>
      <c r="AJ267" s="25"/>
      <c r="AK267" s="25"/>
      <c r="AL267" s="25"/>
      <c r="AM267" s="25"/>
      <c r="AN267" s="25"/>
      <c r="AO267" s="25"/>
      <c r="AP267" s="25"/>
      <c r="AQ267" s="25"/>
      <c r="AR267" s="25"/>
      <c r="AS267" s="25"/>
      <c r="AT267" s="25"/>
      <c r="AU267" s="25"/>
      <c r="AV267" s="25"/>
      <c r="AW267" s="25"/>
      <c r="AX267" s="25"/>
      <c r="AY267" s="25"/>
    </row>
    <row r="268" spans="1:51" s="26" customFormat="1" x14ac:dyDescent="0.25">
      <c r="A268" s="35" t="s">
        <v>424</v>
      </c>
      <c r="B268" s="43" t="s">
        <v>408</v>
      </c>
      <c r="C268" s="37" t="s">
        <v>26</v>
      </c>
      <c r="D268" s="38" t="s">
        <v>27</v>
      </c>
      <c r="E268" s="79" t="s">
        <v>27</v>
      </c>
      <c r="F268" s="40" t="str">
        <f t="shared" si="7"/>
        <v>нд</v>
      </c>
      <c r="G268" s="40" t="str">
        <f t="shared" si="6"/>
        <v>нд</v>
      </c>
      <c r="H268" s="42" t="s">
        <v>27</v>
      </c>
      <c r="I268" s="5"/>
      <c r="J268" s="25"/>
      <c r="K268" s="25"/>
      <c r="L268" s="25"/>
      <c r="M268" s="25"/>
      <c r="N268" s="25"/>
      <c r="O268" s="25"/>
      <c r="P268" s="25"/>
      <c r="Q268" s="25"/>
      <c r="R268" s="25"/>
      <c r="S268" s="25"/>
      <c r="T268" s="25"/>
      <c r="U268" s="25"/>
      <c r="V268" s="25"/>
      <c r="W268" s="25"/>
      <c r="X268" s="25"/>
      <c r="Y268" s="25"/>
      <c r="Z268" s="25"/>
      <c r="AA268" s="25"/>
      <c r="AB268" s="25"/>
      <c r="AC268" s="25"/>
      <c r="AD268" s="25"/>
      <c r="AE268" s="25"/>
      <c r="AF268" s="25"/>
      <c r="AG268" s="25"/>
      <c r="AH268" s="25"/>
      <c r="AI268" s="25"/>
      <c r="AJ268" s="25"/>
      <c r="AK268" s="25"/>
      <c r="AL268" s="25"/>
      <c r="AM268" s="25"/>
      <c r="AN268" s="25"/>
      <c r="AO268" s="25"/>
      <c r="AP268" s="25"/>
      <c r="AQ268" s="25"/>
      <c r="AR268" s="25"/>
      <c r="AS268" s="25"/>
      <c r="AT268" s="25"/>
      <c r="AU268" s="25"/>
      <c r="AV268" s="25"/>
      <c r="AW268" s="25"/>
      <c r="AX268" s="25"/>
      <c r="AY268" s="25"/>
    </row>
    <row r="269" spans="1:51" s="26" customFormat="1" x14ac:dyDescent="0.25">
      <c r="A269" s="35" t="s">
        <v>425</v>
      </c>
      <c r="B269" s="36" t="s">
        <v>426</v>
      </c>
      <c r="C269" s="37" t="s">
        <v>26</v>
      </c>
      <c r="D269" s="38" t="s">
        <v>27</v>
      </c>
      <c r="E269" s="79" t="s">
        <v>27</v>
      </c>
      <c r="F269" s="40" t="str">
        <f t="shared" si="7"/>
        <v>нд</v>
      </c>
      <c r="G269" s="40" t="str">
        <f t="shared" si="6"/>
        <v>нд</v>
      </c>
      <c r="H269" s="42" t="s">
        <v>27</v>
      </c>
      <c r="I269" s="5"/>
      <c r="J269" s="25"/>
      <c r="K269" s="25"/>
      <c r="L269" s="25"/>
      <c r="M269" s="25"/>
      <c r="N269" s="25"/>
      <c r="O269" s="25"/>
      <c r="P269" s="25"/>
      <c r="Q269" s="25"/>
      <c r="R269" s="25"/>
      <c r="S269" s="25"/>
      <c r="T269" s="25"/>
      <c r="U269" s="25"/>
      <c r="V269" s="25"/>
      <c r="W269" s="25"/>
      <c r="X269" s="25"/>
      <c r="Y269" s="25"/>
      <c r="Z269" s="25"/>
      <c r="AA269" s="25"/>
      <c r="AB269" s="25"/>
      <c r="AC269" s="25"/>
      <c r="AD269" s="25"/>
      <c r="AE269" s="25"/>
      <c r="AF269" s="25"/>
      <c r="AG269" s="25"/>
      <c r="AH269" s="25"/>
      <c r="AI269" s="25"/>
      <c r="AJ269" s="25"/>
      <c r="AK269" s="25"/>
      <c r="AL269" s="25"/>
      <c r="AM269" s="25"/>
      <c r="AN269" s="25"/>
      <c r="AO269" s="25"/>
      <c r="AP269" s="25"/>
      <c r="AQ269" s="25"/>
      <c r="AR269" s="25"/>
      <c r="AS269" s="25"/>
      <c r="AT269" s="25"/>
      <c r="AU269" s="25"/>
      <c r="AV269" s="25"/>
      <c r="AW269" s="25"/>
      <c r="AX269" s="25"/>
      <c r="AY269" s="25"/>
    </row>
    <row r="270" spans="1:51" s="26" customFormat="1" x14ac:dyDescent="0.25">
      <c r="A270" s="35" t="s">
        <v>427</v>
      </c>
      <c r="B270" s="43" t="s">
        <v>408</v>
      </c>
      <c r="C270" s="37" t="s">
        <v>26</v>
      </c>
      <c r="D270" s="38" t="s">
        <v>27</v>
      </c>
      <c r="E270" s="79" t="s">
        <v>27</v>
      </c>
      <c r="F270" s="40" t="str">
        <f t="shared" si="7"/>
        <v>нд</v>
      </c>
      <c r="G270" s="40" t="str">
        <f t="shared" si="6"/>
        <v>нд</v>
      </c>
      <c r="H270" s="42" t="s">
        <v>27</v>
      </c>
      <c r="I270" s="5"/>
      <c r="J270" s="25"/>
      <c r="K270" s="25"/>
      <c r="L270" s="25"/>
      <c r="M270" s="25"/>
      <c r="N270" s="25"/>
      <c r="O270" s="25"/>
      <c r="P270" s="25"/>
      <c r="Q270" s="25"/>
      <c r="R270" s="25"/>
      <c r="S270" s="25"/>
      <c r="T270" s="25"/>
      <c r="U270" s="25"/>
      <c r="V270" s="25"/>
      <c r="W270" s="25"/>
      <c r="X270" s="25"/>
      <c r="Y270" s="25"/>
      <c r="Z270" s="25"/>
      <c r="AA270" s="25"/>
      <c r="AB270" s="25"/>
      <c r="AC270" s="25"/>
      <c r="AD270" s="25"/>
      <c r="AE270" s="25"/>
      <c r="AF270" s="25"/>
      <c r="AG270" s="25"/>
      <c r="AH270" s="25"/>
      <c r="AI270" s="25"/>
      <c r="AJ270" s="25"/>
      <c r="AK270" s="25"/>
      <c r="AL270" s="25"/>
      <c r="AM270" s="25"/>
      <c r="AN270" s="25"/>
      <c r="AO270" s="25"/>
      <c r="AP270" s="25"/>
      <c r="AQ270" s="25"/>
      <c r="AR270" s="25"/>
      <c r="AS270" s="25"/>
      <c r="AT270" s="25"/>
      <c r="AU270" s="25"/>
      <c r="AV270" s="25"/>
      <c r="AW270" s="25"/>
      <c r="AX270" s="25"/>
      <c r="AY270" s="25"/>
    </row>
    <row r="271" spans="1:51" s="26" customFormat="1" x14ac:dyDescent="0.25">
      <c r="A271" s="35" t="s">
        <v>428</v>
      </c>
      <c r="B271" s="36" t="s">
        <v>429</v>
      </c>
      <c r="C271" s="37" t="s">
        <v>26</v>
      </c>
      <c r="D271" s="38" t="s">
        <v>27</v>
      </c>
      <c r="E271" s="79" t="s">
        <v>27</v>
      </c>
      <c r="F271" s="40" t="str">
        <f t="shared" si="7"/>
        <v>нд</v>
      </c>
      <c r="G271" s="40" t="str">
        <f t="shared" si="6"/>
        <v>нд</v>
      </c>
      <c r="H271" s="42" t="s">
        <v>27</v>
      </c>
      <c r="I271" s="5"/>
      <c r="J271" s="25"/>
      <c r="K271" s="25"/>
      <c r="L271" s="25"/>
      <c r="M271" s="25"/>
      <c r="N271" s="25"/>
      <c r="O271" s="25"/>
      <c r="P271" s="25"/>
      <c r="Q271" s="25"/>
      <c r="R271" s="25"/>
      <c r="S271" s="25"/>
      <c r="T271" s="25"/>
      <c r="U271" s="25"/>
      <c r="V271" s="25"/>
      <c r="W271" s="25"/>
      <c r="X271" s="25"/>
      <c r="Y271" s="25"/>
      <c r="Z271" s="25"/>
      <c r="AA271" s="25"/>
      <c r="AB271" s="25"/>
      <c r="AC271" s="25"/>
      <c r="AD271" s="25"/>
      <c r="AE271" s="25"/>
      <c r="AF271" s="25"/>
      <c r="AG271" s="25"/>
      <c r="AH271" s="25"/>
      <c r="AI271" s="25"/>
      <c r="AJ271" s="25"/>
      <c r="AK271" s="25"/>
      <c r="AL271" s="25"/>
      <c r="AM271" s="25"/>
      <c r="AN271" s="25"/>
      <c r="AO271" s="25"/>
      <c r="AP271" s="25"/>
      <c r="AQ271" s="25"/>
      <c r="AR271" s="25"/>
      <c r="AS271" s="25"/>
      <c r="AT271" s="25"/>
      <c r="AU271" s="25"/>
      <c r="AV271" s="25"/>
      <c r="AW271" s="25"/>
      <c r="AX271" s="25"/>
      <c r="AY271" s="25"/>
    </row>
    <row r="272" spans="1:51" s="26" customFormat="1" x14ac:dyDescent="0.25">
      <c r="A272" s="35" t="s">
        <v>430</v>
      </c>
      <c r="B272" s="43" t="s">
        <v>408</v>
      </c>
      <c r="C272" s="37" t="s">
        <v>26</v>
      </c>
      <c r="D272" s="38" t="s">
        <v>27</v>
      </c>
      <c r="E272" s="79" t="s">
        <v>27</v>
      </c>
      <c r="F272" s="40" t="str">
        <f t="shared" si="7"/>
        <v>нд</v>
      </c>
      <c r="G272" s="40" t="str">
        <f t="shared" si="6"/>
        <v>нд</v>
      </c>
      <c r="H272" s="42" t="s">
        <v>27</v>
      </c>
      <c r="I272" s="5"/>
      <c r="J272" s="25"/>
      <c r="K272" s="25"/>
      <c r="L272" s="25"/>
      <c r="M272" s="25"/>
      <c r="N272" s="25"/>
      <c r="O272" s="25"/>
      <c r="P272" s="25"/>
      <c r="Q272" s="25"/>
      <c r="R272" s="25"/>
      <c r="S272" s="25"/>
      <c r="T272" s="25"/>
      <c r="U272" s="25"/>
      <c r="V272" s="25"/>
      <c r="W272" s="25"/>
      <c r="X272" s="25"/>
      <c r="Y272" s="25"/>
      <c r="Z272" s="25"/>
      <c r="AA272" s="25"/>
      <c r="AB272" s="25"/>
      <c r="AC272" s="25"/>
      <c r="AD272" s="25"/>
      <c r="AE272" s="25"/>
      <c r="AF272" s="25"/>
      <c r="AG272" s="25"/>
      <c r="AH272" s="25"/>
      <c r="AI272" s="25"/>
      <c r="AJ272" s="25"/>
      <c r="AK272" s="25"/>
      <c r="AL272" s="25"/>
      <c r="AM272" s="25"/>
      <c r="AN272" s="25"/>
      <c r="AO272" s="25"/>
      <c r="AP272" s="25"/>
      <c r="AQ272" s="25"/>
      <c r="AR272" s="25"/>
      <c r="AS272" s="25"/>
      <c r="AT272" s="25"/>
      <c r="AU272" s="25"/>
      <c r="AV272" s="25"/>
      <c r="AW272" s="25"/>
      <c r="AX272" s="25"/>
      <c r="AY272" s="25"/>
    </row>
    <row r="273" spans="1:51" s="26" customFormat="1" x14ac:dyDescent="0.25">
      <c r="A273" s="35" t="s">
        <v>428</v>
      </c>
      <c r="B273" s="36" t="s">
        <v>431</v>
      </c>
      <c r="C273" s="37" t="s">
        <v>26</v>
      </c>
      <c r="D273" s="38" t="s">
        <v>27</v>
      </c>
      <c r="E273" s="79" t="s">
        <v>27</v>
      </c>
      <c r="F273" s="40" t="str">
        <f t="shared" si="7"/>
        <v>нд</v>
      </c>
      <c r="G273" s="40" t="str">
        <f t="shared" si="6"/>
        <v>нд</v>
      </c>
      <c r="H273" s="42" t="s">
        <v>27</v>
      </c>
      <c r="I273" s="5"/>
      <c r="J273" s="25"/>
      <c r="K273" s="25"/>
      <c r="L273" s="25"/>
      <c r="M273" s="25"/>
      <c r="N273" s="25"/>
      <c r="O273" s="25"/>
      <c r="P273" s="25"/>
      <c r="Q273" s="25"/>
      <c r="R273" s="25"/>
      <c r="S273" s="25"/>
      <c r="T273" s="25"/>
      <c r="U273" s="25"/>
      <c r="V273" s="25"/>
      <c r="W273" s="25"/>
      <c r="X273" s="25"/>
      <c r="Y273" s="25"/>
      <c r="Z273" s="25"/>
      <c r="AA273" s="25"/>
      <c r="AB273" s="25"/>
      <c r="AC273" s="25"/>
      <c r="AD273" s="25"/>
      <c r="AE273" s="25"/>
      <c r="AF273" s="25"/>
      <c r="AG273" s="25"/>
      <c r="AH273" s="25"/>
      <c r="AI273" s="25"/>
      <c r="AJ273" s="25"/>
      <c r="AK273" s="25"/>
      <c r="AL273" s="25"/>
      <c r="AM273" s="25"/>
      <c r="AN273" s="25"/>
      <c r="AO273" s="25"/>
      <c r="AP273" s="25"/>
      <c r="AQ273" s="25"/>
      <c r="AR273" s="25"/>
      <c r="AS273" s="25"/>
      <c r="AT273" s="25"/>
      <c r="AU273" s="25"/>
      <c r="AV273" s="25"/>
      <c r="AW273" s="25"/>
      <c r="AX273" s="25"/>
      <c r="AY273" s="25"/>
    </row>
    <row r="274" spans="1:51" s="26" customFormat="1" x14ac:dyDescent="0.25">
      <c r="A274" s="35" t="s">
        <v>432</v>
      </c>
      <c r="B274" s="43" t="s">
        <v>408</v>
      </c>
      <c r="C274" s="37" t="s">
        <v>26</v>
      </c>
      <c r="D274" s="38" t="s">
        <v>27</v>
      </c>
      <c r="E274" s="79" t="s">
        <v>27</v>
      </c>
      <c r="F274" s="40" t="str">
        <f t="shared" si="7"/>
        <v>нд</v>
      </c>
      <c r="G274" s="40" t="str">
        <f t="shared" si="6"/>
        <v>нд</v>
      </c>
      <c r="H274" s="42" t="s">
        <v>27</v>
      </c>
      <c r="I274" s="5"/>
      <c r="J274" s="25"/>
      <c r="K274" s="25"/>
      <c r="L274" s="25"/>
      <c r="M274" s="25"/>
      <c r="N274" s="25"/>
      <c r="O274" s="25"/>
      <c r="P274" s="25"/>
      <c r="Q274" s="25"/>
      <c r="R274" s="25"/>
      <c r="S274" s="25"/>
      <c r="T274" s="25"/>
      <c r="U274" s="25"/>
      <c r="V274" s="25"/>
      <c r="W274" s="25"/>
      <c r="X274" s="25"/>
      <c r="Y274" s="25"/>
      <c r="Z274" s="25"/>
      <c r="AA274" s="25"/>
      <c r="AB274" s="25"/>
      <c r="AC274" s="25"/>
      <c r="AD274" s="25"/>
      <c r="AE274" s="25"/>
      <c r="AF274" s="25"/>
      <c r="AG274" s="25"/>
      <c r="AH274" s="25"/>
      <c r="AI274" s="25"/>
      <c r="AJ274" s="25"/>
      <c r="AK274" s="25"/>
      <c r="AL274" s="25"/>
      <c r="AM274" s="25"/>
      <c r="AN274" s="25"/>
      <c r="AO274" s="25"/>
      <c r="AP274" s="25"/>
      <c r="AQ274" s="25"/>
      <c r="AR274" s="25"/>
      <c r="AS274" s="25"/>
      <c r="AT274" s="25"/>
      <c r="AU274" s="25"/>
      <c r="AV274" s="25"/>
      <c r="AW274" s="25"/>
      <c r="AX274" s="25"/>
      <c r="AY274" s="25"/>
    </row>
    <row r="275" spans="1:51" s="26" customFormat="1" ht="31.5" x14ac:dyDescent="0.25">
      <c r="A275" s="35" t="s">
        <v>433</v>
      </c>
      <c r="B275" s="43" t="s">
        <v>434</v>
      </c>
      <c r="C275" s="37" t="s">
        <v>26</v>
      </c>
      <c r="D275" s="38" t="s">
        <v>27</v>
      </c>
      <c r="E275" s="79" t="s">
        <v>27</v>
      </c>
      <c r="F275" s="40" t="str">
        <f t="shared" si="7"/>
        <v>нд</v>
      </c>
      <c r="G275" s="40" t="str">
        <f t="shared" si="6"/>
        <v>нд</v>
      </c>
      <c r="H275" s="42" t="s">
        <v>27</v>
      </c>
      <c r="I275" s="5"/>
      <c r="J275" s="25"/>
      <c r="K275" s="25"/>
      <c r="L275" s="25"/>
      <c r="M275" s="25"/>
      <c r="N275" s="25"/>
      <c r="O275" s="25"/>
      <c r="P275" s="25"/>
      <c r="Q275" s="25"/>
      <c r="R275" s="25"/>
      <c r="S275" s="25"/>
      <c r="T275" s="25"/>
      <c r="U275" s="25"/>
      <c r="V275" s="25"/>
      <c r="W275" s="25"/>
      <c r="X275" s="25"/>
      <c r="Y275" s="25"/>
      <c r="Z275" s="25"/>
      <c r="AA275" s="25"/>
      <c r="AB275" s="25"/>
      <c r="AC275" s="25"/>
      <c r="AD275" s="25"/>
      <c r="AE275" s="25"/>
      <c r="AF275" s="25"/>
      <c r="AG275" s="25"/>
      <c r="AH275" s="25"/>
      <c r="AI275" s="25"/>
      <c r="AJ275" s="25"/>
      <c r="AK275" s="25"/>
      <c r="AL275" s="25"/>
      <c r="AM275" s="25"/>
      <c r="AN275" s="25"/>
      <c r="AO275" s="25"/>
      <c r="AP275" s="25"/>
      <c r="AQ275" s="25"/>
      <c r="AR275" s="25"/>
      <c r="AS275" s="25"/>
      <c r="AT275" s="25"/>
      <c r="AU275" s="25"/>
      <c r="AV275" s="25"/>
      <c r="AW275" s="25"/>
      <c r="AX275" s="25"/>
      <c r="AY275" s="25"/>
    </row>
    <row r="276" spans="1:51" s="26" customFormat="1" x14ac:dyDescent="0.25">
      <c r="A276" s="35" t="s">
        <v>435</v>
      </c>
      <c r="B276" s="43" t="s">
        <v>408</v>
      </c>
      <c r="C276" s="37" t="s">
        <v>26</v>
      </c>
      <c r="D276" s="38" t="s">
        <v>27</v>
      </c>
      <c r="E276" s="79" t="s">
        <v>27</v>
      </c>
      <c r="F276" s="40" t="str">
        <f t="shared" si="7"/>
        <v>нд</v>
      </c>
      <c r="G276" s="40" t="str">
        <f t="shared" si="6"/>
        <v>нд</v>
      </c>
      <c r="H276" s="42" t="s">
        <v>27</v>
      </c>
      <c r="I276" s="5"/>
      <c r="J276" s="25"/>
      <c r="K276" s="25"/>
      <c r="L276" s="25"/>
      <c r="M276" s="25"/>
      <c r="N276" s="25"/>
      <c r="O276" s="25"/>
      <c r="P276" s="25"/>
      <c r="Q276" s="25"/>
      <c r="R276" s="25"/>
      <c r="S276" s="25"/>
      <c r="T276" s="25"/>
      <c r="U276" s="25"/>
      <c r="V276" s="25"/>
      <c r="W276" s="25"/>
      <c r="X276" s="25"/>
      <c r="Y276" s="25"/>
      <c r="Z276" s="25"/>
      <c r="AA276" s="25"/>
      <c r="AB276" s="25"/>
      <c r="AC276" s="25"/>
      <c r="AD276" s="25"/>
      <c r="AE276" s="25"/>
      <c r="AF276" s="25"/>
      <c r="AG276" s="25"/>
      <c r="AH276" s="25"/>
      <c r="AI276" s="25"/>
      <c r="AJ276" s="25"/>
      <c r="AK276" s="25"/>
      <c r="AL276" s="25"/>
      <c r="AM276" s="25"/>
      <c r="AN276" s="25"/>
      <c r="AO276" s="25"/>
      <c r="AP276" s="25"/>
      <c r="AQ276" s="25"/>
      <c r="AR276" s="25"/>
      <c r="AS276" s="25"/>
      <c r="AT276" s="25"/>
      <c r="AU276" s="25"/>
      <c r="AV276" s="25"/>
      <c r="AW276" s="25"/>
      <c r="AX276" s="25"/>
      <c r="AY276" s="25"/>
    </row>
    <row r="277" spans="1:51" s="26" customFormat="1" x14ac:dyDescent="0.25">
      <c r="A277" s="35" t="s">
        <v>436</v>
      </c>
      <c r="B277" s="43" t="s">
        <v>51</v>
      </c>
      <c r="C277" s="37" t="s">
        <v>26</v>
      </c>
      <c r="D277" s="38" t="s">
        <v>27</v>
      </c>
      <c r="E277" s="79" t="s">
        <v>27</v>
      </c>
      <c r="F277" s="40" t="str">
        <f t="shared" si="7"/>
        <v>нд</v>
      </c>
      <c r="G277" s="40" t="str">
        <f t="shared" si="6"/>
        <v>нд</v>
      </c>
      <c r="H277" s="42" t="s">
        <v>27</v>
      </c>
      <c r="I277" s="5"/>
      <c r="J277" s="25"/>
      <c r="K277" s="25"/>
      <c r="L277" s="25"/>
      <c r="M277" s="25"/>
      <c r="N277" s="25"/>
      <c r="O277" s="25"/>
      <c r="P277" s="25"/>
      <c r="Q277" s="25"/>
      <c r="R277" s="25"/>
      <c r="S277" s="25"/>
      <c r="T277" s="25"/>
      <c r="U277" s="25"/>
      <c r="V277" s="25"/>
      <c r="W277" s="25"/>
      <c r="X277" s="25"/>
      <c r="Y277" s="25"/>
      <c r="Z277" s="25"/>
      <c r="AA277" s="25"/>
      <c r="AB277" s="25"/>
      <c r="AC277" s="25"/>
      <c r="AD277" s="25"/>
      <c r="AE277" s="25"/>
      <c r="AF277" s="25"/>
      <c r="AG277" s="25"/>
      <c r="AH277" s="25"/>
      <c r="AI277" s="25"/>
      <c r="AJ277" s="25"/>
      <c r="AK277" s="25"/>
      <c r="AL277" s="25"/>
      <c r="AM277" s="25"/>
      <c r="AN277" s="25"/>
      <c r="AO277" s="25"/>
      <c r="AP277" s="25"/>
      <c r="AQ277" s="25"/>
      <c r="AR277" s="25"/>
      <c r="AS277" s="25"/>
      <c r="AT277" s="25"/>
      <c r="AU277" s="25"/>
      <c r="AV277" s="25"/>
      <c r="AW277" s="25"/>
      <c r="AX277" s="25"/>
      <c r="AY277" s="25"/>
    </row>
    <row r="278" spans="1:51" s="26" customFormat="1" x14ac:dyDescent="0.25">
      <c r="A278" s="35" t="s">
        <v>437</v>
      </c>
      <c r="B278" s="43" t="s">
        <v>408</v>
      </c>
      <c r="C278" s="37" t="s">
        <v>26</v>
      </c>
      <c r="D278" s="38" t="s">
        <v>27</v>
      </c>
      <c r="E278" s="79" t="s">
        <v>27</v>
      </c>
      <c r="F278" s="40" t="str">
        <f t="shared" si="7"/>
        <v>нд</v>
      </c>
      <c r="G278" s="40" t="str">
        <f t="shared" si="6"/>
        <v>нд</v>
      </c>
      <c r="H278" s="42" t="s">
        <v>27</v>
      </c>
      <c r="I278" s="5"/>
      <c r="J278" s="25"/>
      <c r="K278" s="25"/>
      <c r="L278" s="25"/>
      <c r="M278" s="25"/>
      <c r="N278" s="25"/>
      <c r="O278" s="25"/>
      <c r="P278" s="25"/>
      <c r="Q278" s="25"/>
      <c r="R278" s="25"/>
      <c r="S278" s="25"/>
      <c r="T278" s="25"/>
      <c r="U278" s="25"/>
      <c r="V278" s="25"/>
      <c r="W278" s="25"/>
      <c r="X278" s="25"/>
      <c r="Y278" s="25"/>
      <c r="Z278" s="25"/>
      <c r="AA278" s="25"/>
      <c r="AB278" s="25"/>
      <c r="AC278" s="25"/>
      <c r="AD278" s="25"/>
      <c r="AE278" s="25"/>
      <c r="AF278" s="25"/>
      <c r="AG278" s="25"/>
      <c r="AH278" s="25"/>
      <c r="AI278" s="25"/>
      <c r="AJ278" s="25"/>
      <c r="AK278" s="25"/>
      <c r="AL278" s="25"/>
      <c r="AM278" s="25"/>
      <c r="AN278" s="25"/>
      <c r="AO278" s="25"/>
      <c r="AP278" s="25"/>
      <c r="AQ278" s="25"/>
      <c r="AR278" s="25"/>
      <c r="AS278" s="25"/>
      <c r="AT278" s="25"/>
      <c r="AU278" s="25"/>
      <c r="AV278" s="25"/>
      <c r="AW278" s="25"/>
      <c r="AX278" s="25"/>
      <c r="AY278" s="25"/>
    </row>
    <row r="279" spans="1:51" s="26" customFormat="1" x14ac:dyDescent="0.25">
      <c r="A279" s="35" t="s">
        <v>438</v>
      </c>
      <c r="B279" s="43" t="s">
        <v>53</v>
      </c>
      <c r="C279" s="37" t="s">
        <v>26</v>
      </c>
      <c r="D279" s="38" t="s">
        <v>27</v>
      </c>
      <c r="E279" s="79" t="s">
        <v>27</v>
      </c>
      <c r="F279" s="40" t="str">
        <f t="shared" si="7"/>
        <v>нд</v>
      </c>
      <c r="G279" s="40" t="str">
        <f t="shared" si="6"/>
        <v>нд</v>
      </c>
      <c r="H279" s="42" t="s">
        <v>27</v>
      </c>
      <c r="I279" s="5"/>
      <c r="J279" s="25"/>
      <c r="K279" s="25"/>
      <c r="L279" s="25"/>
      <c r="M279" s="25"/>
      <c r="N279" s="25"/>
      <c r="O279" s="25"/>
      <c r="P279" s="25"/>
      <c r="Q279" s="25"/>
      <c r="R279" s="25"/>
      <c r="S279" s="25"/>
      <c r="T279" s="25"/>
      <c r="U279" s="25"/>
      <c r="V279" s="25"/>
      <c r="W279" s="25"/>
      <c r="X279" s="25"/>
      <c r="Y279" s="25"/>
      <c r="Z279" s="25"/>
      <c r="AA279" s="25"/>
      <c r="AB279" s="25"/>
      <c r="AC279" s="25"/>
      <c r="AD279" s="25"/>
      <c r="AE279" s="25"/>
      <c r="AF279" s="25"/>
      <c r="AG279" s="25"/>
      <c r="AH279" s="25"/>
      <c r="AI279" s="25"/>
      <c r="AJ279" s="25"/>
      <c r="AK279" s="25"/>
      <c r="AL279" s="25"/>
      <c r="AM279" s="25"/>
      <c r="AN279" s="25"/>
      <c r="AO279" s="25"/>
      <c r="AP279" s="25"/>
      <c r="AQ279" s="25"/>
      <c r="AR279" s="25"/>
      <c r="AS279" s="25"/>
      <c r="AT279" s="25"/>
      <c r="AU279" s="25"/>
      <c r="AV279" s="25"/>
      <c r="AW279" s="25"/>
      <c r="AX279" s="25"/>
      <c r="AY279" s="25"/>
    </row>
    <row r="280" spans="1:51" s="26" customFormat="1" x14ac:dyDescent="0.25">
      <c r="A280" s="35" t="s">
        <v>439</v>
      </c>
      <c r="B280" s="43" t="s">
        <v>408</v>
      </c>
      <c r="C280" s="37" t="s">
        <v>26</v>
      </c>
      <c r="D280" s="38" t="s">
        <v>27</v>
      </c>
      <c r="E280" s="79" t="s">
        <v>27</v>
      </c>
      <c r="F280" s="40" t="str">
        <f t="shared" si="7"/>
        <v>нд</v>
      </c>
      <c r="G280" s="40" t="str">
        <f t="shared" ref="G280:G317" si="8">IFERROR(F280/D280*100,"нд")</f>
        <v>нд</v>
      </c>
      <c r="H280" s="42" t="s">
        <v>27</v>
      </c>
      <c r="I280" s="5"/>
      <c r="J280" s="25"/>
      <c r="K280" s="25"/>
      <c r="L280" s="25"/>
      <c r="M280" s="25"/>
      <c r="N280" s="25"/>
      <c r="O280" s="25"/>
      <c r="P280" s="25"/>
      <c r="Q280" s="25"/>
      <c r="R280" s="25"/>
      <c r="S280" s="25"/>
      <c r="T280" s="25"/>
      <c r="U280" s="25"/>
      <c r="V280" s="25"/>
      <c r="W280" s="25"/>
      <c r="X280" s="25"/>
      <c r="Y280" s="25"/>
      <c r="Z280" s="25"/>
      <c r="AA280" s="25"/>
      <c r="AB280" s="25"/>
      <c r="AC280" s="25"/>
      <c r="AD280" s="25"/>
      <c r="AE280" s="25"/>
      <c r="AF280" s="25"/>
      <c r="AG280" s="25"/>
      <c r="AH280" s="25"/>
      <c r="AI280" s="25"/>
      <c r="AJ280" s="25"/>
      <c r="AK280" s="25"/>
      <c r="AL280" s="25"/>
      <c r="AM280" s="25"/>
      <c r="AN280" s="25"/>
      <c r="AO280" s="25"/>
      <c r="AP280" s="25"/>
      <c r="AQ280" s="25"/>
      <c r="AR280" s="25"/>
      <c r="AS280" s="25"/>
      <c r="AT280" s="25"/>
      <c r="AU280" s="25"/>
      <c r="AV280" s="25"/>
      <c r="AW280" s="25"/>
      <c r="AX280" s="25"/>
      <c r="AY280" s="25"/>
    </row>
    <row r="281" spans="1:51" s="26" customFormat="1" x14ac:dyDescent="0.25">
      <c r="A281" s="35" t="s">
        <v>440</v>
      </c>
      <c r="B281" s="43" t="s">
        <v>441</v>
      </c>
      <c r="C281" s="37" t="s">
        <v>26</v>
      </c>
      <c r="D281" s="38" t="s">
        <v>27</v>
      </c>
      <c r="E281" s="79" t="s">
        <v>27</v>
      </c>
      <c r="F281" s="40" t="str">
        <f t="shared" si="7"/>
        <v>нд</v>
      </c>
      <c r="G281" s="40" t="str">
        <f t="shared" si="8"/>
        <v>нд</v>
      </c>
      <c r="H281" s="42" t="s">
        <v>27</v>
      </c>
      <c r="I281" s="5"/>
      <c r="J281" s="25"/>
      <c r="K281" s="25"/>
      <c r="L281" s="25"/>
      <c r="M281" s="25"/>
      <c r="N281" s="25"/>
      <c r="O281" s="25"/>
      <c r="P281" s="25"/>
      <c r="Q281" s="25"/>
      <c r="R281" s="25"/>
      <c r="S281" s="25"/>
      <c r="T281" s="25"/>
      <c r="U281" s="25"/>
      <c r="V281" s="25"/>
      <c r="W281" s="25"/>
      <c r="X281" s="25"/>
      <c r="Y281" s="25"/>
      <c r="Z281" s="25"/>
      <c r="AA281" s="25"/>
      <c r="AB281" s="25"/>
      <c r="AC281" s="25"/>
      <c r="AD281" s="25"/>
      <c r="AE281" s="25"/>
      <c r="AF281" s="25"/>
      <c r="AG281" s="25"/>
      <c r="AH281" s="25"/>
      <c r="AI281" s="25"/>
      <c r="AJ281" s="25"/>
      <c r="AK281" s="25"/>
      <c r="AL281" s="25"/>
      <c r="AM281" s="25"/>
      <c r="AN281" s="25"/>
      <c r="AO281" s="25"/>
      <c r="AP281" s="25"/>
      <c r="AQ281" s="25"/>
      <c r="AR281" s="25"/>
      <c r="AS281" s="25"/>
      <c r="AT281" s="25"/>
      <c r="AU281" s="25"/>
      <c r="AV281" s="25"/>
      <c r="AW281" s="25"/>
      <c r="AX281" s="25"/>
      <c r="AY281" s="25"/>
    </row>
    <row r="282" spans="1:51" s="26" customFormat="1" x14ac:dyDescent="0.25">
      <c r="A282" s="35" t="s">
        <v>442</v>
      </c>
      <c r="B282" s="43" t="s">
        <v>408</v>
      </c>
      <c r="C282" s="37" t="s">
        <v>26</v>
      </c>
      <c r="D282" s="38" t="s">
        <v>27</v>
      </c>
      <c r="E282" s="79" t="s">
        <v>27</v>
      </c>
      <c r="F282" s="40" t="str">
        <f t="shared" ref="F282:F317" si="9">IFERROR(E282-D282,"нд")</f>
        <v>нд</v>
      </c>
      <c r="G282" s="40" t="str">
        <f t="shared" si="8"/>
        <v>нд</v>
      </c>
      <c r="H282" s="42" t="s">
        <v>27</v>
      </c>
      <c r="I282" s="5"/>
      <c r="J282" s="25"/>
      <c r="K282" s="25"/>
      <c r="L282" s="25"/>
      <c r="M282" s="25"/>
      <c r="N282" s="25"/>
      <c r="O282" s="25"/>
      <c r="P282" s="25"/>
      <c r="Q282" s="25"/>
      <c r="R282" s="25"/>
      <c r="S282" s="25"/>
      <c r="T282" s="25"/>
      <c r="U282" s="25"/>
      <c r="V282" s="25"/>
      <c r="W282" s="25"/>
      <c r="X282" s="25"/>
      <c r="Y282" s="25"/>
      <c r="Z282" s="25"/>
      <c r="AA282" s="25"/>
      <c r="AB282" s="25"/>
      <c r="AC282" s="25"/>
      <c r="AD282" s="25"/>
      <c r="AE282" s="25"/>
      <c r="AF282" s="25"/>
      <c r="AG282" s="25"/>
      <c r="AH282" s="25"/>
      <c r="AI282" s="25"/>
      <c r="AJ282" s="25"/>
      <c r="AK282" s="25"/>
      <c r="AL282" s="25"/>
      <c r="AM282" s="25"/>
      <c r="AN282" s="25"/>
      <c r="AO282" s="25"/>
      <c r="AP282" s="25"/>
      <c r="AQ282" s="25"/>
      <c r="AR282" s="25"/>
      <c r="AS282" s="25"/>
      <c r="AT282" s="25"/>
      <c r="AU282" s="25"/>
      <c r="AV282" s="25"/>
      <c r="AW282" s="25"/>
      <c r="AX282" s="25"/>
      <c r="AY282" s="25"/>
    </row>
    <row r="283" spans="1:51" s="26" customFormat="1" x14ac:dyDescent="0.25">
      <c r="A283" s="35" t="s">
        <v>443</v>
      </c>
      <c r="B283" s="43" t="s">
        <v>444</v>
      </c>
      <c r="C283" s="37" t="s">
        <v>26</v>
      </c>
      <c r="D283" s="38" t="s">
        <v>27</v>
      </c>
      <c r="E283" s="79" t="s">
        <v>27</v>
      </c>
      <c r="F283" s="40" t="str">
        <f t="shared" si="9"/>
        <v>нд</v>
      </c>
      <c r="G283" s="40" t="str">
        <f t="shared" si="8"/>
        <v>нд</v>
      </c>
      <c r="H283" s="42" t="s">
        <v>27</v>
      </c>
      <c r="I283" s="5"/>
      <c r="J283" s="25"/>
      <c r="K283" s="25"/>
      <c r="L283" s="25"/>
      <c r="M283" s="25"/>
      <c r="N283" s="25"/>
      <c r="O283" s="25"/>
      <c r="P283" s="25"/>
      <c r="Q283" s="25"/>
      <c r="R283" s="25"/>
      <c r="S283" s="25"/>
      <c r="T283" s="25"/>
      <c r="U283" s="25"/>
      <c r="V283" s="25"/>
      <c r="W283" s="25"/>
      <c r="X283" s="25"/>
      <c r="Y283" s="25"/>
      <c r="Z283" s="25"/>
      <c r="AA283" s="25"/>
      <c r="AB283" s="25"/>
      <c r="AC283" s="25"/>
      <c r="AD283" s="25"/>
      <c r="AE283" s="25"/>
      <c r="AF283" s="25"/>
      <c r="AG283" s="25"/>
      <c r="AH283" s="25"/>
      <c r="AI283" s="25"/>
      <c r="AJ283" s="25"/>
      <c r="AK283" s="25"/>
      <c r="AL283" s="25"/>
      <c r="AM283" s="25"/>
      <c r="AN283" s="25"/>
      <c r="AO283" s="25"/>
      <c r="AP283" s="25"/>
      <c r="AQ283" s="25"/>
      <c r="AR283" s="25"/>
      <c r="AS283" s="25"/>
      <c r="AT283" s="25"/>
      <c r="AU283" s="25"/>
      <c r="AV283" s="25"/>
      <c r="AW283" s="25"/>
      <c r="AX283" s="25"/>
      <c r="AY283" s="25"/>
    </row>
    <row r="284" spans="1:51" s="26" customFormat="1" x14ac:dyDescent="0.25">
      <c r="A284" s="35" t="s">
        <v>445</v>
      </c>
      <c r="B284" s="43" t="s">
        <v>446</v>
      </c>
      <c r="C284" s="37" t="s">
        <v>26</v>
      </c>
      <c r="D284" s="38" t="s">
        <v>27</v>
      </c>
      <c r="E284" s="79" t="s">
        <v>27</v>
      </c>
      <c r="F284" s="40" t="str">
        <f t="shared" si="9"/>
        <v>нд</v>
      </c>
      <c r="G284" s="40" t="str">
        <f t="shared" si="8"/>
        <v>нд</v>
      </c>
      <c r="H284" s="42" t="s">
        <v>27</v>
      </c>
      <c r="I284" s="5"/>
      <c r="J284" s="25"/>
      <c r="K284" s="25"/>
      <c r="L284" s="25"/>
      <c r="M284" s="25"/>
      <c r="N284" s="25"/>
      <c r="O284" s="25"/>
      <c r="P284" s="25"/>
      <c r="Q284" s="25"/>
      <c r="R284" s="25"/>
      <c r="S284" s="25"/>
      <c r="T284" s="25"/>
      <c r="U284" s="25"/>
      <c r="V284" s="25"/>
      <c r="W284" s="25"/>
      <c r="X284" s="25"/>
      <c r="Y284" s="25"/>
      <c r="Z284" s="25"/>
      <c r="AA284" s="25"/>
      <c r="AB284" s="25"/>
      <c r="AC284" s="25"/>
      <c r="AD284" s="25"/>
      <c r="AE284" s="25"/>
      <c r="AF284" s="25"/>
      <c r="AG284" s="25"/>
      <c r="AH284" s="25"/>
      <c r="AI284" s="25"/>
      <c r="AJ284" s="25"/>
      <c r="AK284" s="25"/>
      <c r="AL284" s="25"/>
      <c r="AM284" s="25"/>
      <c r="AN284" s="25"/>
      <c r="AO284" s="25"/>
      <c r="AP284" s="25"/>
      <c r="AQ284" s="25"/>
      <c r="AR284" s="25"/>
      <c r="AS284" s="25"/>
      <c r="AT284" s="25"/>
      <c r="AU284" s="25"/>
      <c r="AV284" s="25"/>
      <c r="AW284" s="25"/>
      <c r="AX284" s="25"/>
      <c r="AY284" s="25"/>
    </row>
    <row r="285" spans="1:51" s="26" customFormat="1" x14ac:dyDescent="0.25">
      <c r="A285" s="35" t="s">
        <v>447</v>
      </c>
      <c r="B285" s="43" t="s">
        <v>408</v>
      </c>
      <c r="C285" s="37" t="s">
        <v>26</v>
      </c>
      <c r="D285" s="38" t="s">
        <v>27</v>
      </c>
      <c r="E285" s="79" t="s">
        <v>27</v>
      </c>
      <c r="F285" s="40" t="str">
        <f t="shared" si="9"/>
        <v>нд</v>
      </c>
      <c r="G285" s="40" t="str">
        <f t="shared" si="8"/>
        <v>нд</v>
      </c>
      <c r="H285" s="42" t="s">
        <v>27</v>
      </c>
      <c r="I285" s="5"/>
      <c r="J285" s="25"/>
      <c r="K285" s="25"/>
      <c r="L285" s="25"/>
      <c r="M285" s="25"/>
      <c r="N285" s="25"/>
      <c r="O285" s="25"/>
      <c r="P285" s="25"/>
      <c r="Q285" s="25"/>
      <c r="R285" s="25"/>
      <c r="S285" s="25"/>
      <c r="T285" s="25"/>
      <c r="U285" s="25"/>
      <c r="V285" s="25"/>
      <c r="W285" s="25"/>
      <c r="X285" s="25"/>
      <c r="Y285" s="25"/>
      <c r="Z285" s="25"/>
      <c r="AA285" s="25"/>
      <c r="AB285" s="25"/>
      <c r="AC285" s="25"/>
      <c r="AD285" s="25"/>
      <c r="AE285" s="25"/>
      <c r="AF285" s="25"/>
      <c r="AG285" s="25"/>
      <c r="AH285" s="25"/>
      <c r="AI285" s="25"/>
      <c r="AJ285" s="25"/>
      <c r="AK285" s="25"/>
      <c r="AL285" s="25"/>
      <c r="AM285" s="25"/>
      <c r="AN285" s="25"/>
      <c r="AO285" s="25"/>
      <c r="AP285" s="25"/>
      <c r="AQ285" s="25"/>
      <c r="AR285" s="25"/>
      <c r="AS285" s="25"/>
      <c r="AT285" s="25"/>
      <c r="AU285" s="25"/>
      <c r="AV285" s="25"/>
      <c r="AW285" s="25"/>
      <c r="AX285" s="25"/>
      <c r="AY285" s="25"/>
    </row>
    <row r="286" spans="1:51" s="26" customFormat="1" x14ac:dyDescent="0.25">
      <c r="A286" s="35" t="s">
        <v>448</v>
      </c>
      <c r="B286" s="43" t="s">
        <v>449</v>
      </c>
      <c r="C286" s="37" t="s">
        <v>26</v>
      </c>
      <c r="D286" s="38" t="s">
        <v>27</v>
      </c>
      <c r="E286" s="79" t="s">
        <v>27</v>
      </c>
      <c r="F286" s="40" t="str">
        <f t="shared" si="9"/>
        <v>нд</v>
      </c>
      <c r="G286" s="40" t="str">
        <f t="shared" si="8"/>
        <v>нд</v>
      </c>
      <c r="H286" s="42" t="s">
        <v>27</v>
      </c>
      <c r="I286" s="5"/>
      <c r="J286" s="25"/>
      <c r="K286" s="25"/>
      <c r="L286" s="25"/>
      <c r="M286" s="25"/>
      <c r="N286" s="25"/>
      <c r="O286" s="25"/>
      <c r="P286" s="25"/>
      <c r="Q286" s="25"/>
      <c r="R286" s="25"/>
      <c r="S286" s="25"/>
      <c r="T286" s="25"/>
      <c r="U286" s="25"/>
      <c r="V286" s="25"/>
      <c r="W286" s="25"/>
      <c r="X286" s="25"/>
      <c r="Y286" s="25"/>
      <c r="Z286" s="25"/>
      <c r="AA286" s="25"/>
      <c r="AB286" s="25"/>
      <c r="AC286" s="25"/>
      <c r="AD286" s="25"/>
      <c r="AE286" s="25"/>
      <c r="AF286" s="25"/>
      <c r="AG286" s="25"/>
      <c r="AH286" s="25"/>
      <c r="AI286" s="25"/>
      <c r="AJ286" s="25"/>
      <c r="AK286" s="25"/>
      <c r="AL286" s="25"/>
      <c r="AM286" s="25"/>
      <c r="AN286" s="25"/>
      <c r="AO286" s="25"/>
      <c r="AP286" s="25"/>
      <c r="AQ286" s="25"/>
      <c r="AR286" s="25"/>
      <c r="AS286" s="25"/>
      <c r="AT286" s="25"/>
      <c r="AU286" s="25"/>
      <c r="AV286" s="25"/>
      <c r="AW286" s="25"/>
      <c r="AX286" s="25"/>
      <c r="AY286" s="25"/>
    </row>
    <row r="287" spans="1:51" s="26" customFormat="1" x14ac:dyDescent="0.25">
      <c r="A287" s="35" t="s">
        <v>450</v>
      </c>
      <c r="B287" s="43" t="s">
        <v>278</v>
      </c>
      <c r="C287" s="37" t="s">
        <v>26</v>
      </c>
      <c r="D287" s="38" t="s">
        <v>27</v>
      </c>
      <c r="E287" s="79" t="s">
        <v>27</v>
      </c>
      <c r="F287" s="40" t="str">
        <f t="shared" si="9"/>
        <v>нд</v>
      </c>
      <c r="G287" s="40" t="str">
        <f t="shared" si="8"/>
        <v>нд</v>
      </c>
      <c r="H287" s="42" t="s">
        <v>27</v>
      </c>
      <c r="I287" s="5"/>
      <c r="J287" s="25"/>
      <c r="K287" s="25"/>
      <c r="L287" s="25"/>
      <c r="M287" s="25"/>
      <c r="N287" s="25"/>
      <c r="O287" s="25"/>
      <c r="P287" s="25"/>
      <c r="Q287" s="25"/>
      <c r="R287" s="25"/>
      <c r="S287" s="25"/>
      <c r="T287" s="25"/>
      <c r="U287" s="25"/>
      <c r="V287" s="25"/>
      <c r="W287" s="25"/>
      <c r="X287" s="25"/>
      <c r="Y287" s="25"/>
      <c r="Z287" s="25"/>
      <c r="AA287" s="25"/>
      <c r="AB287" s="25"/>
      <c r="AC287" s="25"/>
      <c r="AD287" s="25"/>
      <c r="AE287" s="25"/>
      <c r="AF287" s="25"/>
      <c r="AG287" s="25"/>
      <c r="AH287" s="25"/>
      <c r="AI287" s="25"/>
      <c r="AJ287" s="25"/>
      <c r="AK287" s="25"/>
      <c r="AL287" s="25"/>
      <c r="AM287" s="25"/>
      <c r="AN287" s="25"/>
      <c r="AO287" s="25"/>
      <c r="AP287" s="25"/>
      <c r="AQ287" s="25"/>
      <c r="AR287" s="25"/>
      <c r="AS287" s="25"/>
      <c r="AT287" s="25"/>
      <c r="AU287" s="25"/>
      <c r="AV287" s="25"/>
      <c r="AW287" s="25"/>
      <c r="AX287" s="25"/>
      <c r="AY287" s="25"/>
    </row>
    <row r="288" spans="1:51" s="26" customFormat="1" x14ac:dyDescent="0.25">
      <c r="A288" s="35" t="s">
        <v>451</v>
      </c>
      <c r="B288" s="43" t="s">
        <v>408</v>
      </c>
      <c r="C288" s="37" t="s">
        <v>26</v>
      </c>
      <c r="D288" s="38" t="s">
        <v>27</v>
      </c>
      <c r="E288" s="79" t="s">
        <v>27</v>
      </c>
      <c r="F288" s="40" t="str">
        <f t="shared" si="9"/>
        <v>нд</v>
      </c>
      <c r="G288" s="40" t="str">
        <f t="shared" si="8"/>
        <v>нд</v>
      </c>
      <c r="H288" s="42" t="s">
        <v>27</v>
      </c>
      <c r="I288" s="5"/>
      <c r="J288" s="25"/>
      <c r="K288" s="25"/>
      <c r="L288" s="25"/>
      <c r="M288" s="25"/>
      <c r="N288" s="25"/>
      <c r="O288" s="25"/>
      <c r="P288" s="25"/>
      <c r="Q288" s="25"/>
      <c r="R288" s="25"/>
      <c r="S288" s="25"/>
      <c r="T288" s="25"/>
      <c r="U288" s="25"/>
      <c r="V288" s="25"/>
      <c r="W288" s="25"/>
      <c r="X288" s="25"/>
      <c r="Y288" s="25"/>
      <c r="Z288" s="25"/>
      <c r="AA288" s="25"/>
      <c r="AB288" s="25"/>
      <c r="AC288" s="25"/>
      <c r="AD288" s="25"/>
      <c r="AE288" s="25"/>
      <c r="AF288" s="25"/>
      <c r="AG288" s="25"/>
      <c r="AH288" s="25"/>
      <c r="AI288" s="25"/>
      <c r="AJ288" s="25"/>
      <c r="AK288" s="25"/>
      <c r="AL288" s="25"/>
      <c r="AM288" s="25"/>
      <c r="AN288" s="25"/>
      <c r="AO288" s="25"/>
      <c r="AP288" s="25"/>
      <c r="AQ288" s="25"/>
      <c r="AR288" s="25"/>
      <c r="AS288" s="25"/>
      <c r="AT288" s="25"/>
      <c r="AU288" s="25"/>
      <c r="AV288" s="25"/>
      <c r="AW288" s="25"/>
      <c r="AX288" s="25"/>
      <c r="AY288" s="25"/>
    </row>
    <row r="289" spans="1:51" s="26" customFormat="1" x14ac:dyDescent="0.25">
      <c r="A289" s="35" t="s">
        <v>452</v>
      </c>
      <c r="B289" s="43" t="s">
        <v>453</v>
      </c>
      <c r="C289" s="37" t="s">
        <v>26</v>
      </c>
      <c r="D289" s="38" t="s">
        <v>27</v>
      </c>
      <c r="E289" s="79" t="s">
        <v>27</v>
      </c>
      <c r="F289" s="40" t="str">
        <f t="shared" si="9"/>
        <v>нд</v>
      </c>
      <c r="G289" s="40" t="str">
        <f t="shared" si="8"/>
        <v>нд</v>
      </c>
      <c r="H289" s="42" t="s">
        <v>27</v>
      </c>
      <c r="I289" s="5"/>
      <c r="J289" s="25"/>
      <c r="K289" s="25"/>
      <c r="L289" s="25"/>
      <c r="M289" s="25"/>
      <c r="N289" s="25"/>
      <c r="O289" s="25"/>
      <c r="P289" s="25"/>
      <c r="Q289" s="25"/>
      <c r="R289" s="25"/>
      <c r="S289" s="25"/>
      <c r="T289" s="25"/>
      <c r="U289" s="25"/>
      <c r="V289" s="25"/>
      <c r="W289" s="25"/>
      <c r="X289" s="25"/>
      <c r="Y289" s="25"/>
      <c r="Z289" s="25"/>
      <c r="AA289" s="25"/>
      <c r="AB289" s="25"/>
      <c r="AC289" s="25"/>
      <c r="AD289" s="25"/>
      <c r="AE289" s="25"/>
      <c r="AF289" s="25"/>
      <c r="AG289" s="25"/>
      <c r="AH289" s="25"/>
      <c r="AI289" s="25"/>
      <c r="AJ289" s="25"/>
      <c r="AK289" s="25"/>
      <c r="AL289" s="25"/>
      <c r="AM289" s="25"/>
      <c r="AN289" s="25"/>
      <c r="AO289" s="25"/>
      <c r="AP289" s="25"/>
      <c r="AQ289" s="25"/>
      <c r="AR289" s="25"/>
      <c r="AS289" s="25"/>
      <c r="AT289" s="25"/>
      <c r="AU289" s="25"/>
      <c r="AV289" s="25"/>
      <c r="AW289" s="25"/>
      <c r="AX289" s="25"/>
      <c r="AY289" s="25"/>
    </row>
    <row r="290" spans="1:51" s="26" customFormat="1" x14ac:dyDescent="0.25">
      <c r="A290" s="35" t="s">
        <v>454</v>
      </c>
      <c r="B290" s="43" t="s">
        <v>408</v>
      </c>
      <c r="C290" s="37" t="s">
        <v>26</v>
      </c>
      <c r="D290" s="38" t="s">
        <v>27</v>
      </c>
      <c r="E290" s="79" t="s">
        <v>27</v>
      </c>
      <c r="F290" s="40" t="str">
        <f t="shared" si="9"/>
        <v>нд</v>
      </c>
      <c r="G290" s="40" t="str">
        <f t="shared" si="8"/>
        <v>нд</v>
      </c>
      <c r="H290" s="42" t="s">
        <v>27</v>
      </c>
      <c r="I290" s="5"/>
      <c r="J290" s="25"/>
      <c r="K290" s="25"/>
      <c r="L290" s="25"/>
      <c r="M290" s="25"/>
      <c r="N290" s="25"/>
      <c r="O290" s="25"/>
      <c r="P290" s="25"/>
      <c r="Q290" s="25"/>
      <c r="R290" s="25"/>
      <c r="S290" s="25"/>
      <c r="T290" s="25"/>
      <c r="U290" s="25"/>
      <c r="V290" s="25"/>
      <c r="W290" s="25"/>
      <c r="X290" s="25"/>
      <c r="Y290" s="25"/>
      <c r="Z290" s="25"/>
      <c r="AA290" s="25"/>
      <c r="AB290" s="25"/>
      <c r="AC290" s="25"/>
      <c r="AD290" s="25"/>
      <c r="AE290" s="25"/>
      <c r="AF290" s="25"/>
      <c r="AG290" s="25"/>
      <c r="AH290" s="25"/>
      <c r="AI290" s="25"/>
      <c r="AJ290" s="25"/>
      <c r="AK290" s="25"/>
      <c r="AL290" s="25"/>
      <c r="AM290" s="25"/>
      <c r="AN290" s="25"/>
      <c r="AO290" s="25"/>
      <c r="AP290" s="25"/>
      <c r="AQ290" s="25"/>
      <c r="AR290" s="25"/>
      <c r="AS290" s="25"/>
      <c r="AT290" s="25"/>
      <c r="AU290" s="25"/>
      <c r="AV290" s="25"/>
      <c r="AW290" s="25"/>
      <c r="AX290" s="25"/>
      <c r="AY290" s="25"/>
    </row>
    <row r="291" spans="1:51" s="26" customFormat="1" ht="31.5" x14ac:dyDescent="0.25">
      <c r="A291" s="35" t="s">
        <v>455</v>
      </c>
      <c r="B291" s="43" t="s">
        <v>456</v>
      </c>
      <c r="C291" s="37" t="s">
        <v>26</v>
      </c>
      <c r="D291" s="38" t="s">
        <v>27</v>
      </c>
      <c r="E291" s="79" t="s">
        <v>27</v>
      </c>
      <c r="F291" s="40" t="str">
        <f t="shared" si="9"/>
        <v>нд</v>
      </c>
      <c r="G291" s="40" t="str">
        <f t="shared" si="8"/>
        <v>нд</v>
      </c>
      <c r="H291" s="42" t="s">
        <v>27</v>
      </c>
      <c r="I291" s="5"/>
      <c r="J291" s="25"/>
      <c r="K291" s="25"/>
      <c r="L291" s="25"/>
      <c r="M291" s="25"/>
      <c r="N291" s="25"/>
      <c r="O291" s="25"/>
      <c r="P291" s="25"/>
      <c r="Q291" s="25"/>
      <c r="R291" s="25"/>
      <c r="S291" s="25"/>
      <c r="T291" s="25"/>
      <c r="U291" s="25"/>
      <c r="V291" s="25"/>
      <c r="W291" s="25"/>
      <c r="X291" s="25"/>
      <c r="Y291" s="25"/>
      <c r="Z291" s="25"/>
      <c r="AA291" s="25"/>
      <c r="AB291" s="25"/>
      <c r="AC291" s="25"/>
      <c r="AD291" s="25"/>
      <c r="AE291" s="25"/>
      <c r="AF291" s="25"/>
      <c r="AG291" s="25"/>
      <c r="AH291" s="25"/>
      <c r="AI291" s="25"/>
      <c r="AJ291" s="25"/>
      <c r="AK291" s="25"/>
      <c r="AL291" s="25"/>
      <c r="AM291" s="25"/>
      <c r="AN291" s="25"/>
      <c r="AO291" s="25"/>
      <c r="AP291" s="25"/>
      <c r="AQ291" s="25"/>
      <c r="AR291" s="25"/>
      <c r="AS291" s="25"/>
      <c r="AT291" s="25"/>
      <c r="AU291" s="25"/>
      <c r="AV291" s="25"/>
      <c r="AW291" s="25"/>
      <c r="AX291" s="25"/>
      <c r="AY291" s="25"/>
    </row>
    <row r="292" spans="1:51" s="26" customFormat="1" x14ac:dyDescent="0.25">
      <c r="A292" s="35" t="s">
        <v>457</v>
      </c>
      <c r="B292" s="43" t="s">
        <v>408</v>
      </c>
      <c r="C292" s="37" t="s">
        <v>26</v>
      </c>
      <c r="D292" s="38" t="s">
        <v>27</v>
      </c>
      <c r="E292" s="79" t="s">
        <v>27</v>
      </c>
      <c r="F292" s="40" t="str">
        <f t="shared" si="9"/>
        <v>нд</v>
      </c>
      <c r="G292" s="40" t="str">
        <f t="shared" si="8"/>
        <v>нд</v>
      </c>
      <c r="H292" s="42" t="s">
        <v>27</v>
      </c>
      <c r="I292" s="5"/>
      <c r="J292" s="25"/>
      <c r="K292" s="25"/>
      <c r="L292" s="25"/>
      <c r="M292" s="25"/>
      <c r="N292" s="25"/>
      <c r="O292" s="25"/>
      <c r="P292" s="25"/>
      <c r="Q292" s="25"/>
      <c r="R292" s="25"/>
      <c r="S292" s="25"/>
      <c r="T292" s="25"/>
      <c r="U292" s="25"/>
      <c r="V292" s="25"/>
      <c r="W292" s="25"/>
      <c r="X292" s="25"/>
      <c r="Y292" s="25"/>
      <c r="Z292" s="25"/>
      <c r="AA292" s="25"/>
      <c r="AB292" s="25"/>
      <c r="AC292" s="25"/>
      <c r="AD292" s="25"/>
      <c r="AE292" s="25"/>
      <c r="AF292" s="25"/>
      <c r="AG292" s="25"/>
      <c r="AH292" s="25"/>
      <c r="AI292" s="25"/>
      <c r="AJ292" s="25"/>
      <c r="AK292" s="25"/>
      <c r="AL292" s="25"/>
      <c r="AM292" s="25"/>
      <c r="AN292" s="25"/>
      <c r="AO292" s="25"/>
      <c r="AP292" s="25"/>
      <c r="AQ292" s="25"/>
      <c r="AR292" s="25"/>
      <c r="AS292" s="25"/>
      <c r="AT292" s="25"/>
      <c r="AU292" s="25"/>
      <c r="AV292" s="25"/>
      <c r="AW292" s="25"/>
      <c r="AX292" s="25"/>
      <c r="AY292" s="25"/>
    </row>
    <row r="293" spans="1:51" s="26" customFormat="1" x14ac:dyDescent="0.25">
      <c r="A293" s="35" t="s">
        <v>458</v>
      </c>
      <c r="B293" s="43" t="s">
        <v>459</v>
      </c>
      <c r="C293" s="37" t="s">
        <v>26</v>
      </c>
      <c r="D293" s="38" t="s">
        <v>27</v>
      </c>
      <c r="E293" s="79" t="s">
        <v>27</v>
      </c>
      <c r="F293" s="40" t="str">
        <f t="shared" si="9"/>
        <v>нд</v>
      </c>
      <c r="G293" s="40" t="str">
        <f t="shared" si="8"/>
        <v>нд</v>
      </c>
      <c r="H293" s="42" t="s">
        <v>27</v>
      </c>
      <c r="I293" s="5"/>
      <c r="J293" s="25"/>
      <c r="K293" s="25"/>
      <c r="L293" s="25"/>
      <c r="M293" s="25"/>
      <c r="N293" s="25"/>
      <c r="O293" s="25"/>
      <c r="P293" s="25"/>
      <c r="Q293" s="25"/>
      <c r="R293" s="25"/>
      <c r="S293" s="25"/>
      <c r="T293" s="25"/>
      <c r="U293" s="25"/>
      <c r="V293" s="25"/>
      <c r="W293" s="25"/>
      <c r="X293" s="25"/>
      <c r="Y293" s="25"/>
      <c r="Z293" s="25"/>
      <c r="AA293" s="25"/>
      <c r="AB293" s="25"/>
      <c r="AC293" s="25"/>
      <c r="AD293" s="25"/>
      <c r="AE293" s="25"/>
      <c r="AF293" s="25"/>
      <c r="AG293" s="25"/>
      <c r="AH293" s="25"/>
      <c r="AI293" s="25"/>
      <c r="AJ293" s="25"/>
      <c r="AK293" s="25"/>
      <c r="AL293" s="25"/>
      <c r="AM293" s="25"/>
      <c r="AN293" s="25"/>
      <c r="AO293" s="25"/>
      <c r="AP293" s="25"/>
      <c r="AQ293" s="25"/>
      <c r="AR293" s="25"/>
      <c r="AS293" s="25"/>
      <c r="AT293" s="25"/>
      <c r="AU293" s="25"/>
      <c r="AV293" s="25"/>
      <c r="AW293" s="25"/>
      <c r="AX293" s="25"/>
      <c r="AY293" s="25"/>
    </row>
    <row r="294" spans="1:51" s="26" customFormat="1" x14ac:dyDescent="0.25">
      <c r="A294" s="35" t="s">
        <v>460</v>
      </c>
      <c r="B294" s="43" t="s">
        <v>408</v>
      </c>
      <c r="C294" s="37" t="s">
        <v>26</v>
      </c>
      <c r="D294" s="38" t="s">
        <v>27</v>
      </c>
      <c r="E294" s="79" t="s">
        <v>27</v>
      </c>
      <c r="F294" s="40" t="str">
        <f t="shared" si="9"/>
        <v>нд</v>
      </c>
      <c r="G294" s="40" t="str">
        <f t="shared" si="8"/>
        <v>нд</v>
      </c>
      <c r="H294" s="42" t="s">
        <v>27</v>
      </c>
      <c r="I294" s="5"/>
      <c r="J294" s="25"/>
      <c r="K294" s="25"/>
      <c r="L294" s="25"/>
      <c r="M294" s="25"/>
      <c r="N294" s="25"/>
      <c r="O294" s="25"/>
      <c r="P294" s="25"/>
      <c r="Q294" s="25"/>
      <c r="R294" s="25"/>
      <c r="S294" s="25"/>
      <c r="T294" s="25"/>
      <c r="U294" s="25"/>
      <c r="V294" s="25"/>
      <c r="W294" s="25"/>
      <c r="X294" s="25"/>
      <c r="Y294" s="25"/>
      <c r="Z294" s="25"/>
      <c r="AA294" s="25"/>
      <c r="AB294" s="25"/>
      <c r="AC294" s="25"/>
      <c r="AD294" s="25"/>
      <c r="AE294" s="25"/>
      <c r="AF294" s="25"/>
      <c r="AG294" s="25"/>
      <c r="AH294" s="25"/>
      <c r="AI294" s="25"/>
      <c r="AJ294" s="25"/>
      <c r="AK294" s="25"/>
      <c r="AL294" s="25"/>
      <c r="AM294" s="25"/>
      <c r="AN294" s="25"/>
      <c r="AO294" s="25"/>
      <c r="AP294" s="25"/>
      <c r="AQ294" s="25"/>
      <c r="AR294" s="25"/>
      <c r="AS294" s="25"/>
      <c r="AT294" s="25"/>
      <c r="AU294" s="25"/>
      <c r="AV294" s="25"/>
      <c r="AW294" s="25"/>
      <c r="AX294" s="25"/>
      <c r="AY294" s="25"/>
    </row>
    <row r="295" spans="1:51" s="26" customFormat="1" x14ac:dyDescent="0.25">
      <c r="A295" s="35" t="s">
        <v>461</v>
      </c>
      <c r="B295" s="43" t="s">
        <v>462</v>
      </c>
      <c r="C295" s="37" t="s">
        <v>26</v>
      </c>
      <c r="D295" s="38" t="s">
        <v>27</v>
      </c>
      <c r="E295" s="79" t="s">
        <v>27</v>
      </c>
      <c r="F295" s="40" t="str">
        <f t="shared" si="9"/>
        <v>нд</v>
      </c>
      <c r="G295" s="40" t="str">
        <f t="shared" si="8"/>
        <v>нд</v>
      </c>
      <c r="H295" s="42" t="s">
        <v>27</v>
      </c>
      <c r="I295" s="5"/>
      <c r="J295" s="25"/>
      <c r="K295" s="25"/>
      <c r="L295" s="25"/>
      <c r="M295" s="25"/>
      <c r="N295" s="25"/>
      <c r="O295" s="25"/>
      <c r="P295" s="25"/>
      <c r="Q295" s="25"/>
      <c r="R295" s="25"/>
      <c r="S295" s="25"/>
      <c r="T295" s="25"/>
      <c r="U295" s="25"/>
      <c r="V295" s="25"/>
      <c r="W295" s="25"/>
      <c r="X295" s="25"/>
      <c r="Y295" s="25"/>
      <c r="Z295" s="25"/>
      <c r="AA295" s="25"/>
      <c r="AB295" s="25"/>
      <c r="AC295" s="25"/>
      <c r="AD295" s="25"/>
      <c r="AE295" s="25"/>
      <c r="AF295" s="25"/>
      <c r="AG295" s="25"/>
      <c r="AH295" s="25"/>
      <c r="AI295" s="25"/>
      <c r="AJ295" s="25"/>
      <c r="AK295" s="25"/>
      <c r="AL295" s="25"/>
      <c r="AM295" s="25"/>
      <c r="AN295" s="25"/>
      <c r="AO295" s="25"/>
      <c r="AP295" s="25"/>
      <c r="AQ295" s="25"/>
      <c r="AR295" s="25"/>
      <c r="AS295" s="25"/>
      <c r="AT295" s="25"/>
      <c r="AU295" s="25"/>
      <c r="AV295" s="25"/>
      <c r="AW295" s="25"/>
      <c r="AX295" s="25"/>
      <c r="AY295" s="25"/>
    </row>
    <row r="296" spans="1:51" s="26" customFormat="1" x14ac:dyDescent="0.25">
      <c r="A296" s="35" t="s">
        <v>463</v>
      </c>
      <c r="B296" s="43" t="s">
        <v>408</v>
      </c>
      <c r="C296" s="37" t="s">
        <v>26</v>
      </c>
      <c r="D296" s="38" t="s">
        <v>27</v>
      </c>
      <c r="E296" s="79" t="s">
        <v>27</v>
      </c>
      <c r="F296" s="40" t="str">
        <f t="shared" si="9"/>
        <v>нд</v>
      </c>
      <c r="G296" s="40" t="str">
        <f t="shared" si="8"/>
        <v>нд</v>
      </c>
      <c r="H296" s="42" t="s">
        <v>27</v>
      </c>
      <c r="I296" s="5"/>
      <c r="J296" s="25"/>
      <c r="K296" s="25"/>
      <c r="L296" s="25"/>
      <c r="M296" s="25"/>
      <c r="N296" s="25"/>
      <c r="O296" s="25"/>
      <c r="P296" s="25"/>
      <c r="Q296" s="25"/>
      <c r="R296" s="25"/>
      <c r="S296" s="25"/>
      <c r="T296" s="25"/>
      <c r="U296" s="25"/>
      <c r="V296" s="25"/>
      <c r="W296" s="25"/>
      <c r="X296" s="25"/>
      <c r="Y296" s="25"/>
      <c r="Z296" s="25"/>
      <c r="AA296" s="25"/>
      <c r="AB296" s="25"/>
      <c r="AC296" s="25"/>
      <c r="AD296" s="25"/>
      <c r="AE296" s="25"/>
      <c r="AF296" s="25"/>
      <c r="AG296" s="25"/>
      <c r="AH296" s="25"/>
      <c r="AI296" s="25"/>
      <c r="AJ296" s="25"/>
      <c r="AK296" s="25"/>
      <c r="AL296" s="25"/>
      <c r="AM296" s="25"/>
      <c r="AN296" s="25"/>
      <c r="AO296" s="25"/>
      <c r="AP296" s="25"/>
      <c r="AQ296" s="25"/>
      <c r="AR296" s="25"/>
      <c r="AS296" s="25"/>
      <c r="AT296" s="25"/>
      <c r="AU296" s="25"/>
      <c r="AV296" s="25"/>
      <c r="AW296" s="25"/>
      <c r="AX296" s="25"/>
      <c r="AY296" s="25"/>
    </row>
    <row r="297" spans="1:51" s="26" customFormat="1" x14ac:dyDescent="0.25">
      <c r="A297" s="35" t="s">
        <v>464</v>
      </c>
      <c r="B297" s="43" t="s">
        <v>465</v>
      </c>
      <c r="C297" s="37" t="s">
        <v>26</v>
      </c>
      <c r="D297" s="38" t="s">
        <v>27</v>
      </c>
      <c r="E297" s="79" t="s">
        <v>27</v>
      </c>
      <c r="F297" s="40" t="str">
        <f t="shared" si="9"/>
        <v>нд</v>
      </c>
      <c r="G297" s="40" t="str">
        <f t="shared" si="8"/>
        <v>нд</v>
      </c>
      <c r="H297" s="42" t="s">
        <v>27</v>
      </c>
      <c r="I297" s="5"/>
      <c r="J297" s="25"/>
      <c r="K297" s="25"/>
      <c r="L297" s="25"/>
      <c r="M297" s="25"/>
      <c r="N297" s="25"/>
      <c r="O297" s="25"/>
      <c r="P297" s="25"/>
      <c r="Q297" s="25"/>
      <c r="R297" s="25"/>
      <c r="S297" s="25"/>
      <c r="T297" s="25"/>
      <c r="U297" s="25"/>
      <c r="V297" s="25"/>
      <c r="W297" s="25"/>
      <c r="X297" s="25"/>
      <c r="Y297" s="25"/>
      <c r="Z297" s="25"/>
      <c r="AA297" s="25"/>
      <c r="AB297" s="25"/>
      <c r="AC297" s="25"/>
      <c r="AD297" s="25"/>
      <c r="AE297" s="25"/>
      <c r="AF297" s="25"/>
      <c r="AG297" s="25"/>
      <c r="AH297" s="25"/>
      <c r="AI297" s="25"/>
      <c r="AJ297" s="25"/>
      <c r="AK297" s="25"/>
      <c r="AL297" s="25"/>
      <c r="AM297" s="25"/>
      <c r="AN297" s="25"/>
      <c r="AO297" s="25"/>
      <c r="AP297" s="25"/>
      <c r="AQ297" s="25"/>
      <c r="AR297" s="25"/>
      <c r="AS297" s="25"/>
      <c r="AT297" s="25"/>
      <c r="AU297" s="25"/>
      <c r="AV297" s="25"/>
      <c r="AW297" s="25"/>
      <c r="AX297" s="25"/>
      <c r="AY297" s="25"/>
    </row>
    <row r="298" spans="1:51" s="26" customFormat="1" x14ac:dyDescent="0.25">
      <c r="A298" s="35" t="s">
        <v>466</v>
      </c>
      <c r="B298" s="43" t="s">
        <v>408</v>
      </c>
      <c r="C298" s="37" t="s">
        <v>26</v>
      </c>
      <c r="D298" s="38" t="s">
        <v>27</v>
      </c>
      <c r="E298" s="79" t="s">
        <v>27</v>
      </c>
      <c r="F298" s="40" t="str">
        <f t="shared" si="9"/>
        <v>нд</v>
      </c>
      <c r="G298" s="40" t="str">
        <f t="shared" si="8"/>
        <v>нд</v>
      </c>
      <c r="H298" s="42" t="s">
        <v>27</v>
      </c>
      <c r="I298" s="5"/>
      <c r="J298" s="25"/>
      <c r="K298" s="25"/>
      <c r="L298" s="25"/>
      <c r="M298" s="25"/>
      <c r="N298" s="25"/>
      <c r="O298" s="25"/>
      <c r="P298" s="25"/>
      <c r="Q298" s="25"/>
      <c r="R298" s="25"/>
      <c r="S298" s="25"/>
      <c r="T298" s="25"/>
      <c r="U298" s="25"/>
      <c r="V298" s="25"/>
      <c r="W298" s="25"/>
      <c r="X298" s="25"/>
      <c r="Y298" s="25"/>
      <c r="Z298" s="25"/>
      <c r="AA298" s="25"/>
      <c r="AB298" s="25"/>
      <c r="AC298" s="25"/>
      <c r="AD298" s="25"/>
      <c r="AE298" s="25"/>
      <c r="AF298" s="25"/>
      <c r="AG298" s="25"/>
      <c r="AH298" s="25"/>
      <c r="AI298" s="25"/>
      <c r="AJ298" s="25"/>
      <c r="AK298" s="25"/>
      <c r="AL298" s="25"/>
      <c r="AM298" s="25"/>
      <c r="AN298" s="25"/>
      <c r="AO298" s="25"/>
      <c r="AP298" s="25"/>
      <c r="AQ298" s="25"/>
      <c r="AR298" s="25"/>
      <c r="AS298" s="25"/>
      <c r="AT298" s="25"/>
      <c r="AU298" s="25"/>
      <c r="AV298" s="25"/>
      <c r="AW298" s="25"/>
      <c r="AX298" s="25"/>
      <c r="AY298" s="25"/>
    </row>
    <row r="299" spans="1:51" s="26" customFormat="1" x14ac:dyDescent="0.25">
      <c r="A299" s="35" t="s">
        <v>467</v>
      </c>
      <c r="B299" s="43" t="s">
        <v>468</v>
      </c>
      <c r="C299" s="37" t="s">
        <v>26</v>
      </c>
      <c r="D299" s="38" t="s">
        <v>27</v>
      </c>
      <c r="E299" s="79" t="s">
        <v>27</v>
      </c>
      <c r="F299" s="40" t="str">
        <f t="shared" si="9"/>
        <v>нд</v>
      </c>
      <c r="G299" s="40" t="str">
        <f t="shared" si="8"/>
        <v>нд</v>
      </c>
      <c r="H299" s="42" t="s">
        <v>27</v>
      </c>
      <c r="I299" s="5"/>
      <c r="J299" s="25"/>
      <c r="K299" s="25"/>
      <c r="L299" s="25"/>
      <c r="M299" s="25"/>
      <c r="N299" s="25"/>
      <c r="O299" s="25"/>
      <c r="P299" s="25"/>
      <c r="Q299" s="25"/>
      <c r="R299" s="25"/>
      <c r="S299" s="25"/>
      <c r="T299" s="25"/>
      <c r="U299" s="25"/>
      <c r="V299" s="25"/>
      <c r="W299" s="25"/>
      <c r="X299" s="25"/>
      <c r="Y299" s="25"/>
      <c r="Z299" s="25"/>
      <c r="AA299" s="25"/>
      <c r="AB299" s="25"/>
      <c r="AC299" s="25"/>
      <c r="AD299" s="25"/>
      <c r="AE299" s="25"/>
      <c r="AF299" s="25"/>
      <c r="AG299" s="25"/>
      <c r="AH299" s="25"/>
      <c r="AI299" s="25"/>
      <c r="AJ299" s="25"/>
      <c r="AK299" s="25"/>
      <c r="AL299" s="25"/>
      <c r="AM299" s="25"/>
      <c r="AN299" s="25"/>
      <c r="AO299" s="25"/>
      <c r="AP299" s="25"/>
      <c r="AQ299" s="25"/>
      <c r="AR299" s="25"/>
      <c r="AS299" s="25"/>
      <c r="AT299" s="25"/>
      <c r="AU299" s="25"/>
      <c r="AV299" s="25"/>
      <c r="AW299" s="25"/>
      <c r="AX299" s="25"/>
      <c r="AY299" s="25"/>
    </row>
    <row r="300" spans="1:51" s="26" customFormat="1" x14ac:dyDescent="0.25">
      <c r="A300" s="35" t="s">
        <v>469</v>
      </c>
      <c r="B300" s="43" t="s">
        <v>408</v>
      </c>
      <c r="C300" s="37" t="s">
        <v>26</v>
      </c>
      <c r="D300" s="38" t="s">
        <v>27</v>
      </c>
      <c r="E300" s="79" t="s">
        <v>27</v>
      </c>
      <c r="F300" s="40" t="str">
        <f t="shared" si="9"/>
        <v>нд</v>
      </c>
      <c r="G300" s="40" t="str">
        <f t="shared" si="8"/>
        <v>нд</v>
      </c>
      <c r="H300" s="42" t="s">
        <v>27</v>
      </c>
      <c r="I300" s="5"/>
      <c r="J300" s="25"/>
      <c r="K300" s="25"/>
      <c r="L300" s="25"/>
      <c r="M300" s="25"/>
      <c r="N300" s="25"/>
      <c r="O300" s="25"/>
      <c r="P300" s="25"/>
      <c r="Q300" s="25"/>
      <c r="R300" s="25"/>
      <c r="S300" s="25"/>
      <c r="T300" s="25"/>
      <c r="U300" s="25"/>
      <c r="V300" s="25"/>
      <c r="W300" s="25"/>
      <c r="X300" s="25"/>
      <c r="Y300" s="25"/>
      <c r="Z300" s="25"/>
      <c r="AA300" s="25"/>
      <c r="AB300" s="25"/>
      <c r="AC300" s="25"/>
      <c r="AD300" s="25"/>
      <c r="AE300" s="25"/>
      <c r="AF300" s="25"/>
      <c r="AG300" s="25"/>
      <c r="AH300" s="25"/>
      <c r="AI300" s="25"/>
      <c r="AJ300" s="25"/>
      <c r="AK300" s="25"/>
      <c r="AL300" s="25"/>
      <c r="AM300" s="25"/>
      <c r="AN300" s="25"/>
      <c r="AO300" s="25"/>
      <c r="AP300" s="25"/>
      <c r="AQ300" s="25"/>
      <c r="AR300" s="25"/>
      <c r="AS300" s="25"/>
      <c r="AT300" s="25"/>
      <c r="AU300" s="25"/>
      <c r="AV300" s="25"/>
      <c r="AW300" s="25"/>
      <c r="AX300" s="25"/>
      <c r="AY300" s="25"/>
    </row>
    <row r="301" spans="1:51" s="26" customFormat="1" ht="31.5" x14ac:dyDescent="0.25">
      <c r="A301" s="35" t="s">
        <v>470</v>
      </c>
      <c r="B301" s="43" t="s">
        <v>471</v>
      </c>
      <c r="C301" s="37" t="s">
        <v>26</v>
      </c>
      <c r="D301" s="38" t="s">
        <v>27</v>
      </c>
      <c r="E301" s="79" t="s">
        <v>27</v>
      </c>
      <c r="F301" s="40" t="str">
        <f t="shared" si="9"/>
        <v>нд</v>
      </c>
      <c r="G301" s="40" t="str">
        <f t="shared" si="8"/>
        <v>нд</v>
      </c>
      <c r="H301" s="42" t="s">
        <v>27</v>
      </c>
      <c r="I301" s="5"/>
      <c r="J301" s="25"/>
      <c r="K301" s="25"/>
      <c r="L301" s="25"/>
      <c r="M301" s="25"/>
      <c r="N301" s="25"/>
      <c r="O301" s="25"/>
      <c r="P301" s="25"/>
      <c r="Q301" s="25"/>
      <c r="R301" s="25"/>
      <c r="S301" s="25"/>
      <c r="T301" s="25"/>
      <c r="U301" s="25"/>
      <c r="V301" s="25"/>
      <c r="W301" s="25"/>
      <c r="X301" s="25"/>
      <c r="Y301" s="25"/>
      <c r="Z301" s="25"/>
      <c r="AA301" s="25"/>
      <c r="AB301" s="25"/>
      <c r="AC301" s="25"/>
      <c r="AD301" s="25"/>
      <c r="AE301" s="25"/>
      <c r="AF301" s="25"/>
      <c r="AG301" s="25"/>
      <c r="AH301" s="25"/>
      <c r="AI301" s="25"/>
      <c r="AJ301" s="25"/>
      <c r="AK301" s="25"/>
      <c r="AL301" s="25"/>
      <c r="AM301" s="25"/>
      <c r="AN301" s="25"/>
      <c r="AO301" s="25"/>
      <c r="AP301" s="25"/>
      <c r="AQ301" s="25"/>
      <c r="AR301" s="25"/>
      <c r="AS301" s="25"/>
      <c r="AT301" s="25"/>
      <c r="AU301" s="25"/>
      <c r="AV301" s="25"/>
      <c r="AW301" s="25"/>
      <c r="AX301" s="25"/>
      <c r="AY301" s="25"/>
    </row>
    <row r="302" spans="1:51" s="26" customFormat="1" x14ac:dyDescent="0.25">
      <c r="A302" s="35" t="s">
        <v>472</v>
      </c>
      <c r="B302" s="43" t="s">
        <v>408</v>
      </c>
      <c r="C302" s="37" t="s">
        <v>26</v>
      </c>
      <c r="D302" s="38" t="s">
        <v>27</v>
      </c>
      <c r="E302" s="79" t="s">
        <v>27</v>
      </c>
      <c r="F302" s="40" t="str">
        <f t="shared" si="9"/>
        <v>нд</v>
      </c>
      <c r="G302" s="40" t="str">
        <f t="shared" si="8"/>
        <v>нд</v>
      </c>
      <c r="H302" s="42" t="s">
        <v>27</v>
      </c>
      <c r="I302" s="5"/>
      <c r="J302" s="25"/>
      <c r="K302" s="25"/>
      <c r="L302" s="25"/>
      <c r="M302" s="25"/>
      <c r="N302" s="25"/>
      <c r="O302" s="25"/>
      <c r="P302" s="25"/>
      <c r="Q302" s="25"/>
      <c r="R302" s="25"/>
      <c r="S302" s="25"/>
      <c r="T302" s="25"/>
      <c r="U302" s="25"/>
      <c r="V302" s="25"/>
      <c r="W302" s="25"/>
      <c r="X302" s="25"/>
      <c r="Y302" s="25"/>
      <c r="Z302" s="25"/>
      <c r="AA302" s="25"/>
      <c r="AB302" s="25"/>
      <c r="AC302" s="25"/>
      <c r="AD302" s="25"/>
      <c r="AE302" s="25"/>
      <c r="AF302" s="25"/>
      <c r="AG302" s="25"/>
      <c r="AH302" s="25"/>
      <c r="AI302" s="25"/>
      <c r="AJ302" s="25"/>
      <c r="AK302" s="25"/>
      <c r="AL302" s="25"/>
      <c r="AM302" s="25"/>
      <c r="AN302" s="25"/>
      <c r="AO302" s="25"/>
      <c r="AP302" s="25"/>
      <c r="AQ302" s="25"/>
      <c r="AR302" s="25"/>
      <c r="AS302" s="25"/>
      <c r="AT302" s="25"/>
      <c r="AU302" s="25"/>
      <c r="AV302" s="25"/>
      <c r="AW302" s="25"/>
      <c r="AX302" s="25"/>
      <c r="AY302" s="25"/>
    </row>
    <row r="303" spans="1:51" s="26" customFormat="1" x14ac:dyDescent="0.25">
      <c r="A303" s="35" t="s">
        <v>473</v>
      </c>
      <c r="B303" s="43" t="s">
        <v>474</v>
      </c>
      <c r="C303" s="37" t="s">
        <v>26</v>
      </c>
      <c r="D303" s="38" t="s">
        <v>27</v>
      </c>
      <c r="E303" s="79" t="s">
        <v>27</v>
      </c>
      <c r="F303" s="40" t="str">
        <f t="shared" si="9"/>
        <v>нд</v>
      </c>
      <c r="G303" s="40" t="str">
        <f t="shared" si="8"/>
        <v>нд</v>
      </c>
      <c r="H303" s="42" t="s">
        <v>27</v>
      </c>
      <c r="I303" s="5"/>
      <c r="J303" s="25"/>
      <c r="K303" s="25"/>
      <c r="L303" s="25"/>
      <c r="M303" s="25"/>
      <c r="N303" s="25"/>
      <c r="O303" s="25"/>
      <c r="P303" s="25"/>
      <c r="Q303" s="25"/>
      <c r="R303" s="25"/>
      <c r="S303" s="25"/>
      <c r="T303" s="25"/>
      <c r="U303" s="25"/>
      <c r="V303" s="25"/>
      <c r="W303" s="25"/>
      <c r="X303" s="25"/>
      <c r="Y303" s="25"/>
      <c r="Z303" s="25"/>
      <c r="AA303" s="25"/>
      <c r="AB303" s="25"/>
      <c r="AC303" s="25"/>
      <c r="AD303" s="25"/>
      <c r="AE303" s="25"/>
      <c r="AF303" s="25"/>
      <c r="AG303" s="25"/>
      <c r="AH303" s="25"/>
      <c r="AI303" s="25"/>
      <c r="AJ303" s="25"/>
      <c r="AK303" s="25"/>
      <c r="AL303" s="25"/>
      <c r="AM303" s="25"/>
      <c r="AN303" s="25"/>
      <c r="AO303" s="25"/>
      <c r="AP303" s="25"/>
      <c r="AQ303" s="25"/>
      <c r="AR303" s="25"/>
      <c r="AS303" s="25"/>
      <c r="AT303" s="25"/>
      <c r="AU303" s="25"/>
      <c r="AV303" s="25"/>
      <c r="AW303" s="25"/>
      <c r="AX303" s="25"/>
      <c r="AY303" s="25"/>
    </row>
    <row r="304" spans="1:51" s="26" customFormat="1" x14ac:dyDescent="0.25">
      <c r="A304" s="35" t="s">
        <v>475</v>
      </c>
      <c r="B304" s="43" t="s">
        <v>408</v>
      </c>
      <c r="C304" s="37" t="s">
        <v>26</v>
      </c>
      <c r="D304" s="38" t="s">
        <v>27</v>
      </c>
      <c r="E304" s="79" t="s">
        <v>27</v>
      </c>
      <c r="F304" s="40" t="str">
        <f t="shared" si="9"/>
        <v>нд</v>
      </c>
      <c r="G304" s="40" t="str">
        <f t="shared" si="8"/>
        <v>нд</v>
      </c>
      <c r="H304" s="42" t="s">
        <v>27</v>
      </c>
      <c r="I304" s="90"/>
      <c r="J304" s="25"/>
      <c r="K304" s="25"/>
      <c r="L304" s="25"/>
      <c r="M304" s="25"/>
      <c r="N304" s="25"/>
      <c r="O304" s="25"/>
      <c r="P304" s="25"/>
      <c r="Q304" s="25"/>
      <c r="R304" s="25"/>
      <c r="S304" s="25"/>
      <c r="T304" s="25"/>
      <c r="U304" s="25"/>
      <c r="V304" s="25"/>
      <c r="W304" s="25"/>
      <c r="X304" s="25"/>
      <c r="Y304" s="25"/>
      <c r="Z304" s="25"/>
      <c r="AA304" s="25"/>
      <c r="AB304" s="25"/>
      <c r="AC304" s="25"/>
      <c r="AD304" s="25"/>
      <c r="AE304" s="25"/>
      <c r="AF304" s="25"/>
      <c r="AG304" s="25"/>
      <c r="AH304" s="25"/>
      <c r="AI304" s="25"/>
      <c r="AJ304" s="25"/>
      <c r="AK304" s="25"/>
      <c r="AL304" s="25"/>
      <c r="AM304" s="25"/>
      <c r="AN304" s="25"/>
      <c r="AO304" s="25"/>
      <c r="AP304" s="25"/>
      <c r="AQ304" s="25"/>
      <c r="AR304" s="25"/>
      <c r="AS304" s="25"/>
      <c r="AT304" s="25"/>
      <c r="AU304" s="25"/>
      <c r="AV304" s="25"/>
      <c r="AW304" s="25"/>
      <c r="AX304" s="25"/>
      <c r="AY304" s="25"/>
    </row>
    <row r="305" spans="1:51" s="26" customFormat="1" ht="31.5" x14ac:dyDescent="0.25">
      <c r="A305" s="35" t="s">
        <v>476</v>
      </c>
      <c r="B305" s="43" t="s">
        <v>477</v>
      </c>
      <c r="C305" s="37" t="s">
        <v>478</v>
      </c>
      <c r="D305" s="38">
        <f>D311</f>
        <v>100</v>
      </c>
      <c r="E305" s="50">
        <f>E311</f>
        <v>100</v>
      </c>
      <c r="F305" s="44">
        <f>F311</f>
        <v>0</v>
      </c>
      <c r="G305" s="44">
        <f t="shared" ref="G305" si="10">G311</f>
        <v>0</v>
      </c>
      <c r="H305" s="42" t="s">
        <v>27</v>
      </c>
      <c r="I305" s="5"/>
      <c r="J305" s="25"/>
      <c r="K305" s="25"/>
      <c r="L305" s="25"/>
      <c r="M305" s="25"/>
      <c r="N305" s="25"/>
      <c r="O305" s="25"/>
      <c r="P305" s="25"/>
      <c r="Q305" s="25"/>
      <c r="R305" s="25"/>
      <c r="S305" s="25"/>
      <c r="T305" s="25"/>
      <c r="U305" s="25"/>
      <c r="V305" s="25"/>
      <c r="W305" s="25"/>
      <c r="X305" s="25"/>
      <c r="Y305" s="25"/>
      <c r="Z305" s="25"/>
      <c r="AA305" s="25"/>
      <c r="AB305" s="25"/>
      <c r="AC305" s="25"/>
      <c r="AD305" s="25"/>
      <c r="AE305" s="25"/>
      <c r="AF305" s="25"/>
      <c r="AG305" s="25"/>
      <c r="AH305" s="25"/>
      <c r="AI305" s="25"/>
      <c r="AJ305" s="25"/>
      <c r="AK305" s="25"/>
      <c r="AL305" s="25"/>
      <c r="AM305" s="25"/>
      <c r="AN305" s="25"/>
      <c r="AO305" s="25"/>
      <c r="AP305" s="25"/>
      <c r="AQ305" s="25"/>
      <c r="AR305" s="25"/>
      <c r="AS305" s="25"/>
      <c r="AT305" s="25"/>
      <c r="AU305" s="25"/>
      <c r="AV305" s="25"/>
      <c r="AW305" s="25"/>
      <c r="AX305" s="25"/>
      <c r="AY305" s="25"/>
    </row>
    <row r="306" spans="1:51" s="26" customFormat="1" x14ac:dyDescent="0.25">
      <c r="A306" s="35" t="s">
        <v>479</v>
      </c>
      <c r="B306" s="43" t="s">
        <v>480</v>
      </c>
      <c r="C306" s="37" t="s">
        <v>478</v>
      </c>
      <c r="D306" s="38" t="s">
        <v>27</v>
      </c>
      <c r="E306" s="79" t="s">
        <v>27</v>
      </c>
      <c r="F306" s="40" t="str">
        <f t="shared" si="9"/>
        <v>нд</v>
      </c>
      <c r="G306" s="40" t="str">
        <f t="shared" si="8"/>
        <v>нд</v>
      </c>
      <c r="H306" s="42" t="s">
        <v>27</v>
      </c>
      <c r="I306" s="5"/>
      <c r="J306" s="25"/>
      <c r="K306" s="25"/>
      <c r="L306" s="25"/>
      <c r="M306" s="25"/>
      <c r="N306" s="25"/>
      <c r="O306" s="25"/>
      <c r="P306" s="25"/>
      <c r="Q306" s="25"/>
      <c r="R306" s="25"/>
      <c r="S306" s="25"/>
      <c r="T306" s="25"/>
      <c r="U306" s="25"/>
      <c r="V306" s="25"/>
      <c r="W306" s="25"/>
      <c r="X306" s="25"/>
      <c r="Y306" s="25"/>
      <c r="Z306" s="25"/>
      <c r="AA306" s="25"/>
      <c r="AB306" s="25"/>
      <c r="AC306" s="25"/>
      <c r="AD306" s="25"/>
      <c r="AE306" s="25"/>
      <c r="AF306" s="25"/>
      <c r="AG306" s="25"/>
      <c r="AH306" s="25"/>
      <c r="AI306" s="25"/>
      <c r="AJ306" s="25"/>
      <c r="AK306" s="25"/>
      <c r="AL306" s="25"/>
      <c r="AM306" s="25"/>
      <c r="AN306" s="25"/>
      <c r="AO306" s="25"/>
      <c r="AP306" s="25"/>
      <c r="AQ306" s="25"/>
      <c r="AR306" s="25"/>
      <c r="AS306" s="25"/>
      <c r="AT306" s="25"/>
      <c r="AU306" s="25"/>
      <c r="AV306" s="25"/>
      <c r="AW306" s="25"/>
      <c r="AX306" s="25"/>
      <c r="AY306" s="25"/>
    </row>
    <row r="307" spans="1:51" s="26" customFormat="1" ht="31.5" x14ac:dyDescent="0.25">
      <c r="A307" s="35" t="s">
        <v>481</v>
      </c>
      <c r="B307" s="43" t="s">
        <v>482</v>
      </c>
      <c r="C307" s="37" t="s">
        <v>478</v>
      </c>
      <c r="D307" s="38" t="s">
        <v>27</v>
      </c>
      <c r="E307" s="79" t="s">
        <v>27</v>
      </c>
      <c r="F307" s="40" t="str">
        <f t="shared" si="9"/>
        <v>нд</v>
      </c>
      <c r="G307" s="40" t="str">
        <f t="shared" si="8"/>
        <v>нд</v>
      </c>
      <c r="H307" s="42" t="s">
        <v>27</v>
      </c>
      <c r="I307" s="5"/>
      <c r="J307" s="25"/>
      <c r="K307" s="25"/>
      <c r="L307" s="25"/>
      <c r="M307" s="25"/>
      <c r="N307" s="25"/>
      <c r="O307" s="25"/>
      <c r="P307" s="25"/>
      <c r="Q307" s="25"/>
      <c r="R307" s="25"/>
      <c r="S307" s="25"/>
      <c r="T307" s="25"/>
      <c r="U307" s="25"/>
      <c r="V307" s="25"/>
      <c r="W307" s="25"/>
      <c r="X307" s="25"/>
      <c r="Y307" s="25"/>
      <c r="Z307" s="25"/>
      <c r="AA307" s="25"/>
      <c r="AB307" s="25"/>
      <c r="AC307" s="25"/>
      <c r="AD307" s="25"/>
      <c r="AE307" s="25"/>
      <c r="AF307" s="25"/>
      <c r="AG307" s="25"/>
      <c r="AH307" s="25"/>
      <c r="AI307" s="25"/>
      <c r="AJ307" s="25"/>
      <c r="AK307" s="25"/>
      <c r="AL307" s="25"/>
      <c r="AM307" s="25"/>
      <c r="AN307" s="25"/>
      <c r="AO307" s="25"/>
      <c r="AP307" s="25"/>
      <c r="AQ307" s="25"/>
      <c r="AR307" s="25"/>
      <c r="AS307" s="25"/>
      <c r="AT307" s="25"/>
      <c r="AU307" s="25"/>
      <c r="AV307" s="25"/>
      <c r="AW307" s="25"/>
      <c r="AX307" s="25"/>
      <c r="AY307" s="25"/>
    </row>
    <row r="308" spans="1:51" s="26" customFormat="1" ht="31.5" x14ac:dyDescent="0.25">
      <c r="A308" s="35" t="s">
        <v>483</v>
      </c>
      <c r="B308" s="43" t="s">
        <v>484</v>
      </c>
      <c r="C308" s="37" t="s">
        <v>478</v>
      </c>
      <c r="D308" s="38" t="s">
        <v>27</v>
      </c>
      <c r="E308" s="79" t="s">
        <v>27</v>
      </c>
      <c r="F308" s="40" t="str">
        <f t="shared" si="9"/>
        <v>нд</v>
      </c>
      <c r="G308" s="40" t="str">
        <f t="shared" si="8"/>
        <v>нд</v>
      </c>
      <c r="H308" s="42" t="s">
        <v>27</v>
      </c>
      <c r="I308" s="5"/>
      <c r="J308" s="25"/>
      <c r="K308" s="25"/>
      <c r="L308" s="25"/>
      <c r="M308" s="25"/>
      <c r="N308" s="25"/>
      <c r="O308" s="25"/>
      <c r="P308" s="25"/>
      <c r="Q308" s="25"/>
      <c r="R308" s="25"/>
      <c r="S308" s="25"/>
      <c r="T308" s="25"/>
      <c r="U308" s="25"/>
      <c r="V308" s="25"/>
      <c r="W308" s="25"/>
      <c r="X308" s="25"/>
      <c r="Y308" s="25"/>
      <c r="Z308" s="25"/>
      <c r="AA308" s="25"/>
      <c r="AB308" s="25"/>
      <c r="AC308" s="25"/>
      <c r="AD308" s="25"/>
      <c r="AE308" s="25"/>
      <c r="AF308" s="25"/>
      <c r="AG308" s="25"/>
      <c r="AH308" s="25"/>
      <c r="AI308" s="25"/>
      <c r="AJ308" s="25"/>
      <c r="AK308" s="25"/>
      <c r="AL308" s="25"/>
      <c r="AM308" s="25"/>
      <c r="AN308" s="25"/>
      <c r="AO308" s="25"/>
      <c r="AP308" s="25"/>
      <c r="AQ308" s="25"/>
      <c r="AR308" s="25"/>
      <c r="AS308" s="25"/>
      <c r="AT308" s="25"/>
      <c r="AU308" s="25"/>
      <c r="AV308" s="25"/>
      <c r="AW308" s="25"/>
      <c r="AX308" s="25"/>
      <c r="AY308" s="25"/>
    </row>
    <row r="309" spans="1:51" s="26" customFormat="1" ht="31.5" x14ac:dyDescent="0.25">
      <c r="A309" s="35" t="s">
        <v>485</v>
      </c>
      <c r="B309" s="43" t="s">
        <v>486</v>
      </c>
      <c r="C309" s="37" t="s">
        <v>478</v>
      </c>
      <c r="D309" s="38" t="s">
        <v>27</v>
      </c>
      <c r="E309" s="79" t="s">
        <v>27</v>
      </c>
      <c r="F309" s="40" t="str">
        <f t="shared" si="9"/>
        <v>нд</v>
      </c>
      <c r="G309" s="40" t="str">
        <f t="shared" si="8"/>
        <v>нд</v>
      </c>
      <c r="H309" s="42" t="s">
        <v>27</v>
      </c>
      <c r="I309" s="5"/>
      <c r="J309" s="25"/>
      <c r="K309" s="25"/>
      <c r="L309" s="25"/>
      <c r="M309" s="25"/>
      <c r="N309" s="25"/>
      <c r="O309" s="25"/>
      <c r="P309" s="25"/>
      <c r="Q309" s="25"/>
      <c r="R309" s="25"/>
      <c r="S309" s="25"/>
      <c r="T309" s="25"/>
      <c r="U309" s="25"/>
      <c r="V309" s="25"/>
      <c r="W309" s="25"/>
      <c r="X309" s="25"/>
      <c r="Y309" s="25"/>
      <c r="Z309" s="25"/>
      <c r="AA309" s="25"/>
      <c r="AB309" s="25"/>
      <c r="AC309" s="25"/>
      <c r="AD309" s="25"/>
      <c r="AE309" s="25"/>
      <c r="AF309" s="25"/>
      <c r="AG309" s="25"/>
      <c r="AH309" s="25"/>
      <c r="AI309" s="25"/>
      <c r="AJ309" s="25"/>
      <c r="AK309" s="25"/>
      <c r="AL309" s="25"/>
      <c r="AM309" s="25"/>
      <c r="AN309" s="25"/>
      <c r="AO309" s="25"/>
      <c r="AP309" s="25"/>
      <c r="AQ309" s="25"/>
      <c r="AR309" s="25"/>
      <c r="AS309" s="25"/>
      <c r="AT309" s="25"/>
      <c r="AU309" s="25"/>
      <c r="AV309" s="25"/>
      <c r="AW309" s="25"/>
      <c r="AX309" s="25"/>
      <c r="AY309" s="25"/>
    </row>
    <row r="310" spans="1:51" s="26" customFormat="1" x14ac:dyDescent="0.25">
      <c r="A310" s="35" t="s">
        <v>487</v>
      </c>
      <c r="B310" s="36" t="s">
        <v>488</v>
      </c>
      <c r="C310" s="37" t="s">
        <v>478</v>
      </c>
      <c r="D310" s="38" t="s">
        <v>27</v>
      </c>
      <c r="E310" s="79" t="s">
        <v>27</v>
      </c>
      <c r="F310" s="40" t="str">
        <f t="shared" si="9"/>
        <v>нд</v>
      </c>
      <c r="G310" s="40" t="str">
        <f t="shared" si="8"/>
        <v>нд</v>
      </c>
      <c r="H310" s="42" t="s">
        <v>27</v>
      </c>
      <c r="I310" s="5"/>
      <c r="J310" s="25"/>
      <c r="K310" s="25"/>
      <c r="L310" s="25"/>
      <c r="M310" s="25"/>
      <c r="N310" s="25"/>
      <c r="O310" s="25"/>
      <c r="P310" s="25"/>
      <c r="Q310" s="25"/>
      <c r="R310" s="25"/>
      <c r="S310" s="25"/>
      <c r="T310" s="25"/>
      <c r="U310" s="25"/>
      <c r="V310" s="25"/>
      <c r="W310" s="25"/>
      <c r="X310" s="25"/>
      <c r="Y310" s="25"/>
      <c r="Z310" s="25"/>
      <c r="AA310" s="25"/>
      <c r="AB310" s="25"/>
      <c r="AC310" s="25"/>
      <c r="AD310" s="25"/>
      <c r="AE310" s="25"/>
      <c r="AF310" s="25"/>
      <c r="AG310" s="25"/>
      <c r="AH310" s="25"/>
      <c r="AI310" s="25"/>
      <c r="AJ310" s="25"/>
      <c r="AK310" s="25"/>
      <c r="AL310" s="25"/>
      <c r="AM310" s="25"/>
      <c r="AN310" s="25"/>
      <c r="AO310" s="25"/>
      <c r="AP310" s="25"/>
      <c r="AQ310" s="25"/>
      <c r="AR310" s="25"/>
      <c r="AS310" s="25"/>
      <c r="AT310" s="25"/>
      <c r="AU310" s="25"/>
      <c r="AV310" s="25"/>
      <c r="AW310" s="25"/>
      <c r="AX310" s="25"/>
      <c r="AY310" s="25"/>
    </row>
    <row r="311" spans="1:51" s="26" customFormat="1" x14ac:dyDescent="0.25">
      <c r="A311" s="35" t="s">
        <v>489</v>
      </c>
      <c r="B311" s="36" t="s">
        <v>490</v>
      </c>
      <c r="C311" s="37" t="s">
        <v>478</v>
      </c>
      <c r="D311" s="38">
        <f>D167/(D23*1.2)*100</f>
        <v>100</v>
      </c>
      <c r="E311" s="50">
        <f>E167/(E23*1.2)*100</f>
        <v>100</v>
      </c>
      <c r="F311" s="44">
        <f>IFERROR(E311-D311,"нд")</f>
        <v>0</v>
      </c>
      <c r="G311" s="44">
        <f t="shared" si="8"/>
        <v>0</v>
      </c>
      <c r="H311" s="42" t="s">
        <v>27</v>
      </c>
      <c r="I311" s="5"/>
      <c r="J311" s="25"/>
      <c r="K311" s="25"/>
      <c r="L311" s="25"/>
      <c r="M311" s="25"/>
      <c r="N311" s="25"/>
      <c r="O311" s="25"/>
      <c r="P311" s="25"/>
      <c r="Q311" s="25"/>
      <c r="R311" s="25"/>
      <c r="S311" s="25"/>
      <c r="T311" s="25"/>
      <c r="U311" s="25"/>
      <c r="V311" s="25"/>
      <c r="W311" s="25"/>
      <c r="X311" s="25"/>
      <c r="Y311" s="25"/>
      <c r="Z311" s="25"/>
      <c r="AA311" s="25"/>
      <c r="AB311" s="25"/>
      <c r="AC311" s="25"/>
      <c r="AD311" s="25"/>
      <c r="AE311" s="25"/>
      <c r="AF311" s="25"/>
      <c r="AG311" s="25"/>
      <c r="AH311" s="25"/>
      <c r="AI311" s="25"/>
      <c r="AJ311" s="25"/>
      <c r="AK311" s="25"/>
      <c r="AL311" s="25"/>
      <c r="AM311" s="25"/>
      <c r="AN311" s="25"/>
      <c r="AO311" s="25"/>
      <c r="AP311" s="25"/>
      <c r="AQ311" s="25"/>
      <c r="AR311" s="25"/>
      <c r="AS311" s="25"/>
      <c r="AT311" s="25"/>
      <c r="AU311" s="25"/>
      <c r="AV311" s="25"/>
      <c r="AW311" s="25"/>
      <c r="AX311" s="25"/>
      <c r="AY311" s="25"/>
    </row>
    <row r="312" spans="1:51" s="26" customFormat="1" x14ac:dyDescent="0.25">
      <c r="A312" s="35" t="s">
        <v>491</v>
      </c>
      <c r="B312" s="36" t="s">
        <v>492</v>
      </c>
      <c r="C312" s="37" t="s">
        <v>478</v>
      </c>
      <c r="D312" s="38" t="s">
        <v>27</v>
      </c>
      <c r="E312" s="79" t="s">
        <v>27</v>
      </c>
      <c r="F312" s="40" t="str">
        <f t="shared" si="9"/>
        <v>нд</v>
      </c>
      <c r="G312" s="40" t="str">
        <f t="shared" si="8"/>
        <v>нд</v>
      </c>
      <c r="H312" s="42" t="s">
        <v>27</v>
      </c>
      <c r="I312" s="5"/>
      <c r="J312" s="25"/>
      <c r="K312" s="25"/>
      <c r="L312" s="25"/>
      <c r="M312" s="25"/>
      <c r="N312" s="25"/>
      <c r="O312" s="25"/>
      <c r="P312" s="25"/>
      <c r="Q312" s="25"/>
      <c r="R312" s="25"/>
      <c r="S312" s="25"/>
      <c r="T312" s="25"/>
      <c r="U312" s="25"/>
      <c r="V312" s="25"/>
      <c r="W312" s="25"/>
      <c r="X312" s="25"/>
      <c r="Y312" s="25"/>
      <c r="Z312" s="25"/>
      <c r="AA312" s="25"/>
      <c r="AB312" s="25"/>
      <c r="AC312" s="25"/>
      <c r="AD312" s="25"/>
      <c r="AE312" s="25"/>
      <c r="AF312" s="25"/>
      <c r="AG312" s="25"/>
      <c r="AH312" s="25"/>
      <c r="AI312" s="25"/>
      <c r="AJ312" s="25"/>
      <c r="AK312" s="25"/>
      <c r="AL312" s="25"/>
      <c r="AM312" s="25"/>
      <c r="AN312" s="25"/>
      <c r="AO312" s="25"/>
      <c r="AP312" s="25"/>
      <c r="AQ312" s="25"/>
      <c r="AR312" s="25"/>
      <c r="AS312" s="25"/>
      <c r="AT312" s="25"/>
      <c r="AU312" s="25"/>
      <c r="AV312" s="25"/>
      <c r="AW312" s="25"/>
      <c r="AX312" s="25"/>
      <c r="AY312" s="25"/>
    </row>
    <row r="313" spans="1:51" s="26" customFormat="1" x14ac:dyDescent="0.25">
      <c r="A313" s="35" t="s">
        <v>493</v>
      </c>
      <c r="B313" s="36" t="s">
        <v>494</v>
      </c>
      <c r="C313" s="37" t="s">
        <v>478</v>
      </c>
      <c r="D313" s="38" t="s">
        <v>27</v>
      </c>
      <c r="E313" s="79" t="s">
        <v>27</v>
      </c>
      <c r="F313" s="40" t="str">
        <f t="shared" si="9"/>
        <v>нд</v>
      </c>
      <c r="G313" s="40" t="str">
        <f t="shared" si="8"/>
        <v>нд</v>
      </c>
      <c r="H313" s="42" t="s">
        <v>27</v>
      </c>
      <c r="I313" s="5"/>
      <c r="J313" s="25"/>
      <c r="K313" s="25"/>
      <c r="L313" s="25"/>
      <c r="M313" s="25"/>
      <c r="N313" s="25"/>
      <c r="O313" s="25"/>
      <c r="P313" s="25"/>
      <c r="Q313" s="25"/>
      <c r="R313" s="25"/>
      <c r="S313" s="25"/>
      <c r="T313" s="25"/>
      <c r="U313" s="25"/>
      <c r="V313" s="25"/>
      <c r="W313" s="25"/>
      <c r="X313" s="25"/>
      <c r="Y313" s="25"/>
      <c r="Z313" s="25"/>
      <c r="AA313" s="25"/>
      <c r="AB313" s="25"/>
      <c r="AC313" s="25"/>
      <c r="AD313" s="25"/>
      <c r="AE313" s="25"/>
      <c r="AF313" s="25"/>
      <c r="AG313" s="25"/>
      <c r="AH313" s="25"/>
      <c r="AI313" s="25"/>
      <c r="AJ313" s="25"/>
      <c r="AK313" s="25"/>
      <c r="AL313" s="25"/>
      <c r="AM313" s="25"/>
      <c r="AN313" s="25"/>
      <c r="AO313" s="25"/>
      <c r="AP313" s="25"/>
      <c r="AQ313" s="25"/>
      <c r="AR313" s="25"/>
      <c r="AS313" s="25"/>
      <c r="AT313" s="25"/>
      <c r="AU313" s="25"/>
      <c r="AV313" s="25"/>
      <c r="AW313" s="25"/>
      <c r="AX313" s="25"/>
      <c r="AY313" s="25"/>
    </row>
    <row r="314" spans="1:51" s="26" customFormat="1" x14ac:dyDescent="0.25">
      <c r="A314" s="35" t="s">
        <v>495</v>
      </c>
      <c r="B314" s="36" t="s">
        <v>496</v>
      </c>
      <c r="C314" s="37" t="s">
        <v>478</v>
      </c>
      <c r="D314" s="38" t="s">
        <v>27</v>
      </c>
      <c r="E314" s="79" t="s">
        <v>27</v>
      </c>
      <c r="F314" s="86" t="str">
        <f t="shared" si="9"/>
        <v>нд</v>
      </c>
      <c r="G314" s="86" t="str">
        <f t="shared" si="8"/>
        <v>нд</v>
      </c>
      <c r="H314" s="80" t="s">
        <v>27</v>
      </c>
      <c r="I314" s="5"/>
      <c r="J314" s="25"/>
      <c r="K314" s="25"/>
      <c r="L314" s="25"/>
      <c r="M314" s="25"/>
      <c r="N314" s="25"/>
      <c r="O314" s="25"/>
      <c r="P314" s="25"/>
      <c r="Q314" s="25"/>
      <c r="R314" s="25"/>
      <c r="S314" s="25"/>
      <c r="T314" s="25"/>
      <c r="U314" s="25"/>
      <c r="V314" s="25"/>
      <c r="W314" s="25"/>
      <c r="X314" s="25"/>
      <c r="Y314" s="25"/>
      <c r="Z314" s="25"/>
      <c r="AA314" s="25"/>
      <c r="AB314" s="25"/>
      <c r="AC314" s="25"/>
      <c r="AD314" s="25"/>
      <c r="AE314" s="25"/>
      <c r="AF314" s="25"/>
      <c r="AG314" s="25"/>
      <c r="AH314" s="25"/>
      <c r="AI314" s="25"/>
      <c r="AJ314" s="25"/>
      <c r="AK314" s="25"/>
      <c r="AL314" s="25"/>
      <c r="AM314" s="25"/>
      <c r="AN314" s="25"/>
      <c r="AO314" s="25"/>
      <c r="AP314" s="25"/>
      <c r="AQ314" s="25"/>
      <c r="AR314" s="25"/>
      <c r="AS314" s="25"/>
      <c r="AT314" s="25"/>
      <c r="AU314" s="25"/>
      <c r="AV314" s="25"/>
      <c r="AW314" s="25"/>
      <c r="AX314" s="25"/>
      <c r="AY314" s="25"/>
    </row>
    <row r="315" spans="1:51" s="26" customFormat="1" ht="31.5" x14ac:dyDescent="0.25">
      <c r="A315" s="35" t="s">
        <v>497</v>
      </c>
      <c r="B315" s="43" t="s">
        <v>498</v>
      </c>
      <c r="C315" s="37" t="s">
        <v>478</v>
      </c>
      <c r="D315" s="38" t="s">
        <v>27</v>
      </c>
      <c r="E315" s="79" t="s">
        <v>27</v>
      </c>
      <c r="F315" s="86" t="str">
        <f t="shared" si="9"/>
        <v>нд</v>
      </c>
      <c r="G315" s="86" t="str">
        <f t="shared" si="8"/>
        <v>нд</v>
      </c>
      <c r="H315" s="80" t="s">
        <v>27</v>
      </c>
      <c r="I315" s="5"/>
      <c r="J315" s="25"/>
      <c r="K315" s="25"/>
      <c r="L315" s="25"/>
      <c r="M315" s="25"/>
      <c r="N315" s="25"/>
      <c r="O315" s="25"/>
      <c r="P315" s="25"/>
      <c r="Q315" s="25"/>
      <c r="R315" s="25"/>
      <c r="S315" s="25"/>
      <c r="T315" s="25"/>
      <c r="U315" s="25"/>
      <c r="V315" s="25"/>
      <c r="W315" s="25"/>
      <c r="X315" s="25"/>
      <c r="Y315" s="25"/>
      <c r="Z315" s="25"/>
      <c r="AA315" s="25"/>
      <c r="AB315" s="25"/>
      <c r="AC315" s="25"/>
      <c r="AD315" s="25"/>
      <c r="AE315" s="25"/>
      <c r="AF315" s="25"/>
      <c r="AG315" s="25"/>
      <c r="AH315" s="25"/>
      <c r="AI315" s="25"/>
      <c r="AJ315" s="25"/>
      <c r="AK315" s="25"/>
      <c r="AL315" s="25"/>
      <c r="AM315" s="25"/>
      <c r="AN315" s="25"/>
      <c r="AO315" s="25"/>
      <c r="AP315" s="25"/>
      <c r="AQ315" s="25"/>
      <c r="AR315" s="25"/>
      <c r="AS315" s="25"/>
      <c r="AT315" s="25"/>
      <c r="AU315" s="25"/>
      <c r="AV315" s="25"/>
      <c r="AW315" s="25"/>
      <c r="AX315" s="25"/>
      <c r="AY315" s="25"/>
    </row>
    <row r="316" spans="1:51" s="26" customFormat="1" x14ac:dyDescent="0.25">
      <c r="A316" s="35" t="s">
        <v>499</v>
      </c>
      <c r="B316" s="36" t="s">
        <v>51</v>
      </c>
      <c r="C316" s="37" t="s">
        <v>478</v>
      </c>
      <c r="D316" s="38" t="s">
        <v>27</v>
      </c>
      <c r="E316" s="79" t="s">
        <v>27</v>
      </c>
      <c r="F316" s="40" t="str">
        <f t="shared" si="9"/>
        <v>нд</v>
      </c>
      <c r="G316" s="40" t="str">
        <f t="shared" si="8"/>
        <v>нд</v>
      </c>
      <c r="H316" s="42" t="s">
        <v>27</v>
      </c>
      <c r="I316" s="5"/>
      <c r="J316" s="25"/>
      <c r="K316" s="25"/>
      <c r="L316" s="25"/>
      <c r="M316" s="25"/>
      <c r="N316" s="25"/>
      <c r="O316" s="25"/>
      <c r="P316" s="25"/>
      <c r="Q316" s="25"/>
      <c r="R316" s="25"/>
      <c r="S316" s="25"/>
      <c r="T316" s="25"/>
      <c r="U316" s="25"/>
      <c r="V316" s="25"/>
      <c r="W316" s="25"/>
      <c r="X316" s="25"/>
      <c r="Y316" s="25"/>
      <c r="Z316" s="25"/>
      <c r="AA316" s="25"/>
      <c r="AB316" s="25"/>
      <c r="AC316" s="25"/>
      <c r="AD316" s="25"/>
      <c r="AE316" s="25"/>
      <c r="AF316" s="25"/>
      <c r="AG316" s="25"/>
      <c r="AH316" s="25"/>
      <c r="AI316" s="25"/>
      <c r="AJ316" s="25"/>
      <c r="AK316" s="25"/>
      <c r="AL316" s="25"/>
      <c r="AM316" s="25"/>
      <c r="AN316" s="25"/>
      <c r="AO316" s="25"/>
      <c r="AP316" s="25"/>
      <c r="AQ316" s="25"/>
      <c r="AR316" s="25"/>
      <c r="AS316" s="25"/>
      <c r="AT316" s="25"/>
      <c r="AU316" s="25"/>
      <c r="AV316" s="25"/>
      <c r="AW316" s="25"/>
      <c r="AX316" s="25"/>
      <c r="AY316" s="25"/>
    </row>
    <row r="317" spans="1:51" s="26" customFormat="1" ht="16.5" thickBot="1" x14ac:dyDescent="0.3">
      <c r="A317" s="66" t="s">
        <v>500</v>
      </c>
      <c r="B317" s="67" t="s">
        <v>53</v>
      </c>
      <c r="C317" s="48" t="s">
        <v>478</v>
      </c>
      <c r="D317" s="91" t="s">
        <v>27</v>
      </c>
      <c r="E317" s="79" t="s">
        <v>27</v>
      </c>
      <c r="F317" s="85" t="str">
        <f t="shared" si="9"/>
        <v>нд</v>
      </c>
      <c r="G317" s="85" t="str">
        <f t="shared" si="8"/>
        <v>нд</v>
      </c>
      <c r="H317" s="71" t="s">
        <v>27</v>
      </c>
      <c r="I317" s="5"/>
      <c r="J317" s="25"/>
      <c r="K317" s="25"/>
      <c r="L317" s="25"/>
      <c r="M317" s="25"/>
      <c r="N317" s="25"/>
      <c r="O317" s="25"/>
      <c r="P317" s="25"/>
      <c r="Q317" s="25"/>
      <c r="R317" s="25"/>
      <c r="S317" s="25"/>
      <c r="T317" s="25"/>
      <c r="U317" s="25"/>
      <c r="V317" s="25"/>
      <c r="W317" s="25"/>
      <c r="X317" s="25"/>
      <c r="Y317" s="25"/>
      <c r="Z317" s="25"/>
      <c r="AA317" s="25"/>
      <c r="AB317" s="25"/>
      <c r="AC317" s="25"/>
      <c r="AD317" s="25"/>
      <c r="AE317" s="25"/>
      <c r="AF317" s="25"/>
      <c r="AG317" s="25"/>
      <c r="AH317" s="25"/>
      <c r="AI317" s="25"/>
      <c r="AJ317" s="25"/>
      <c r="AK317" s="25"/>
      <c r="AL317" s="25"/>
      <c r="AM317" s="25"/>
      <c r="AN317" s="25"/>
      <c r="AO317" s="25"/>
      <c r="AP317" s="25"/>
      <c r="AQ317" s="25"/>
      <c r="AR317" s="25"/>
      <c r="AS317" s="25"/>
      <c r="AT317" s="25"/>
      <c r="AU317" s="25"/>
      <c r="AV317" s="25"/>
      <c r="AW317" s="25"/>
      <c r="AX317" s="25"/>
      <c r="AY317" s="25"/>
    </row>
    <row r="318" spans="1:51" s="26" customFormat="1" ht="19.5" thickBot="1" x14ac:dyDescent="0.35">
      <c r="A318" s="148" t="s">
        <v>501</v>
      </c>
      <c r="B318" s="149"/>
      <c r="C318" s="149"/>
      <c r="D318" s="149"/>
      <c r="E318" s="149"/>
      <c r="F318" s="149"/>
      <c r="G318" s="149"/>
      <c r="H318" s="150"/>
      <c r="I318" s="5"/>
      <c r="J318" s="25"/>
      <c r="K318" s="25"/>
      <c r="L318" s="25"/>
      <c r="M318" s="25"/>
      <c r="N318" s="25"/>
      <c r="O318" s="25"/>
      <c r="P318" s="25"/>
      <c r="Q318" s="25"/>
      <c r="R318" s="25"/>
      <c r="S318" s="25"/>
      <c r="T318" s="25"/>
      <c r="U318" s="25"/>
      <c r="V318" s="25"/>
      <c r="W318" s="25"/>
      <c r="X318" s="25"/>
      <c r="Y318" s="25"/>
      <c r="Z318" s="25"/>
      <c r="AA318" s="25"/>
      <c r="AB318" s="25"/>
      <c r="AC318" s="25"/>
      <c r="AD318" s="25"/>
      <c r="AE318" s="25"/>
      <c r="AF318" s="25"/>
      <c r="AG318" s="25"/>
      <c r="AH318" s="25"/>
      <c r="AI318" s="25"/>
      <c r="AJ318" s="25"/>
      <c r="AK318" s="25"/>
      <c r="AL318" s="25"/>
      <c r="AM318" s="25"/>
      <c r="AN318" s="25"/>
      <c r="AO318" s="25"/>
      <c r="AP318" s="25"/>
      <c r="AQ318" s="25"/>
      <c r="AR318" s="25"/>
      <c r="AS318" s="25"/>
      <c r="AT318" s="25"/>
      <c r="AU318" s="25"/>
      <c r="AV318" s="25"/>
      <c r="AW318" s="25"/>
      <c r="AX318" s="25"/>
      <c r="AY318" s="25"/>
    </row>
    <row r="319" spans="1:51" ht="31.5" x14ac:dyDescent="0.25">
      <c r="A319" s="72" t="s">
        <v>502</v>
      </c>
      <c r="B319" s="73" t="s">
        <v>503</v>
      </c>
      <c r="C319" s="49" t="s">
        <v>124</v>
      </c>
      <c r="D319" s="92" t="s">
        <v>504</v>
      </c>
      <c r="E319" s="92" t="s">
        <v>504</v>
      </c>
      <c r="F319" s="40" t="s">
        <v>27</v>
      </c>
      <c r="G319" s="88" t="s">
        <v>504</v>
      </c>
      <c r="H319" s="77" t="s">
        <v>504</v>
      </c>
    </row>
    <row r="320" spans="1:51" x14ac:dyDescent="0.25">
      <c r="A320" s="35" t="s">
        <v>505</v>
      </c>
      <c r="B320" s="43" t="s">
        <v>506</v>
      </c>
      <c r="C320" s="37" t="s">
        <v>507</v>
      </c>
      <c r="D320" s="38" t="s">
        <v>27</v>
      </c>
      <c r="E320" s="39" t="s">
        <v>27</v>
      </c>
      <c r="F320" s="40" t="s">
        <v>27</v>
      </c>
      <c r="G320" s="40" t="s">
        <v>27</v>
      </c>
      <c r="H320" s="80" t="s">
        <v>27</v>
      </c>
    </row>
    <row r="321" spans="1:8" x14ac:dyDescent="0.25">
      <c r="A321" s="35" t="s">
        <v>508</v>
      </c>
      <c r="B321" s="43" t="s">
        <v>509</v>
      </c>
      <c r="C321" s="37" t="s">
        <v>510</v>
      </c>
      <c r="D321" s="38" t="s">
        <v>27</v>
      </c>
      <c r="E321" s="39" t="s">
        <v>27</v>
      </c>
      <c r="F321" s="40" t="s">
        <v>27</v>
      </c>
      <c r="G321" s="40" t="s">
        <v>27</v>
      </c>
      <c r="H321" s="80" t="s">
        <v>27</v>
      </c>
    </row>
    <row r="322" spans="1:8" x14ac:dyDescent="0.25">
      <c r="A322" s="35" t="s">
        <v>511</v>
      </c>
      <c r="B322" s="43" t="s">
        <v>512</v>
      </c>
      <c r="C322" s="37" t="s">
        <v>507</v>
      </c>
      <c r="D322" s="38" t="s">
        <v>27</v>
      </c>
      <c r="E322" s="39" t="s">
        <v>27</v>
      </c>
      <c r="F322" s="40" t="s">
        <v>27</v>
      </c>
      <c r="G322" s="40" t="s">
        <v>27</v>
      </c>
      <c r="H322" s="80" t="s">
        <v>27</v>
      </c>
    </row>
    <row r="323" spans="1:8" x14ac:dyDescent="0.25">
      <c r="A323" s="35" t="s">
        <v>513</v>
      </c>
      <c r="B323" s="43" t="s">
        <v>514</v>
      </c>
      <c r="C323" s="37" t="s">
        <v>510</v>
      </c>
      <c r="D323" s="38" t="s">
        <v>27</v>
      </c>
      <c r="E323" s="39" t="s">
        <v>27</v>
      </c>
      <c r="F323" s="40" t="s">
        <v>27</v>
      </c>
      <c r="G323" s="40" t="s">
        <v>27</v>
      </c>
      <c r="H323" s="80" t="s">
        <v>27</v>
      </c>
    </row>
    <row r="324" spans="1:8" x14ac:dyDescent="0.25">
      <c r="A324" s="35" t="s">
        <v>515</v>
      </c>
      <c r="B324" s="43" t="s">
        <v>516</v>
      </c>
      <c r="C324" s="37" t="s">
        <v>517</v>
      </c>
      <c r="D324" s="38" t="s">
        <v>27</v>
      </c>
      <c r="E324" s="39" t="s">
        <v>27</v>
      </c>
      <c r="F324" s="40" t="s">
        <v>27</v>
      </c>
      <c r="G324" s="40" t="s">
        <v>27</v>
      </c>
      <c r="H324" s="80" t="s">
        <v>27</v>
      </c>
    </row>
    <row r="325" spans="1:8" x14ac:dyDescent="0.25">
      <c r="A325" s="35" t="s">
        <v>518</v>
      </c>
      <c r="B325" s="43" t="s">
        <v>519</v>
      </c>
      <c r="C325" s="37" t="s">
        <v>124</v>
      </c>
      <c r="D325" s="39" t="s">
        <v>504</v>
      </c>
      <c r="E325" s="39" t="s">
        <v>504</v>
      </c>
      <c r="F325" s="40" t="s">
        <v>27</v>
      </c>
      <c r="G325" s="40" t="s">
        <v>504</v>
      </c>
      <c r="H325" s="42" t="s">
        <v>504</v>
      </c>
    </row>
    <row r="326" spans="1:8" x14ac:dyDescent="0.25">
      <c r="A326" s="35" t="s">
        <v>520</v>
      </c>
      <c r="B326" s="43" t="s">
        <v>521</v>
      </c>
      <c r="C326" s="37" t="s">
        <v>517</v>
      </c>
      <c r="D326" s="38" t="s">
        <v>27</v>
      </c>
      <c r="E326" s="39" t="s">
        <v>27</v>
      </c>
      <c r="F326" s="40" t="s">
        <v>27</v>
      </c>
      <c r="G326" s="40" t="s">
        <v>27</v>
      </c>
      <c r="H326" s="80" t="s">
        <v>27</v>
      </c>
    </row>
    <row r="327" spans="1:8" x14ac:dyDescent="0.25">
      <c r="A327" s="35" t="s">
        <v>522</v>
      </c>
      <c r="B327" s="43" t="s">
        <v>523</v>
      </c>
      <c r="C327" s="37" t="s">
        <v>524</v>
      </c>
      <c r="D327" s="38" t="s">
        <v>27</v>
      </c>
      <c r="E327" s="39" t="s">
        <v>27</v>
      </c>
      <c r="F327" s="40" t="s">
        <v>27</v>
      </c>
      <c r="G327" s="40" t="s">
        <v>27</v>
      </c>
      <c r="H327" s="80" t="s">
        <v>27</v>
      </c>
    </row>
    <row r="328" spans="1:8" x14ac:dyDescent="0.25">
      <c r="A328" s="35" t="s">
        <v>525</v>
      </c>
      <c r="B328" s="43" t="s">
        <v>526</v>
      </c>
      <c r="C328" s="37" t="s">
        <v>124</v>
      </c>
      <c r="D328" s="39" t="s">
        <v>504</v>
      </c>
      <c r="E328" s="39" t="s">
        <v>504</v>
      </c>
      <c r="F328" s="40" t="s">
        <v>27</v>
      </c>
      <c r="G328" s="40" t="s">
        <v>504</v>
      </c>
      <c r="H328" s="42" t="s">
        <v>504</v>
      </c>
    </row>
    <row r="329" spans="1:8" x14ac:dyDescent="0.25">
      <c r="A329" s="35" t="s">
        <v>527</v>
      </c>
      <c r="B329" s="43" t="s">
        <v>521</v>
      </c>
      <c r="C329" s="37" t="s">
        <v>517</v>
      </c>
      <c r="D329" s="38" t="s">
        <v>27</v>
      </c>
      <c r="E329" s="39" t="s">
        <v>27</v>
      </c>
      <c r="F329" s="40" t="s">
        <v>27</v>
      </c>
      <c r="G329" s="40" t="s">
        <v>27</v>
      </c>
      <c r="H329" s="80" t="s">
        <v>27</v>
      </c>
    </row>
    <row r="330" spans="1:8" x14ac:dyDescent="0.25">
      <c r="A330" s="35" t="s">
        <v>528</v>
      </c>
      <c r="B330" s="43" t="s">
        <v>529</v>
      </c>
      <c r="C330" s="37" t="s">
        <v>507</v>
      </c>
      <c r="D330" s="38" t="s">
        <v>27</v>
      </c>
      <c r="E330" s="39" t="s">
        <v>27</v>
      </c>
      <c r="F330" s="40" t="s">
        <v>27</v>
      </c>
      <c r="G330" s="40" t="s">
        <v>27</v>
      </c>
      <c r="H330" s="80" t="s">
        <v>27</v>
      </c>
    </row>
    <row r="331" spans="1:8" x14ac:dyDescent="0.25">
      <c r="A331" s="35" t="s">
        <v>530</v>
      </c>
      <c r="B331" s="43" t="s">
        <v>523</v>
      </c>
      <c r="C331" s="37" t="s">
        <v>524</v>
      </c>
      <c r="D331" s="38" t="s">
        <v>27</v>
      </c>
      <c r="E331" s="39" t="s">
        <v>27</v>
      </c>
      <c r="F331" s="40" t="s">
        <v>27</v>
      </c>
      <c r="G331" s="40" t="s">
        <v>27</v>
      </c>
      <c r="H331" s="80" t="s">
        <v>27</v>
      </c>
    </row>
    <row r="332" spans="1:8" x14ac:dyDescent="0.25">
      <c r="A332" s="35" t="s">
        <v>531</v>
      </c>
      <c r="B332" s="43" t="s">
        <v>532</v>
      </c>
      <c r="C332" s="37" t="s">
        <v>124</v>
      </c>
      <c r="D332" s="39" t="s">
        <v>504</v>
      </c>
      <c r="E332" s="39" t="s">
        <v>504</v>
      </c>
      <c r="F332" s="40" t="s">
        <v>27</v>
      </c>
      <c r="G332" s="40" t="s">
        <v>504</v>
      </c>
      <c r="H332" s="42" t="s">
        <v>504</v>
      </c>
    </row>
    <row r="333" spans="1:8" x14ac:dyDescent="0.25">
      <c r="A333" s="35" t="s">
        <v>533</v>
      </c>
      <c r="B333" s="43" t="s">
        <v>521</v>
      </c>
      <c r="C333" s="37" t="s">
        <v>517</v>
      </c>
      <c r="D333" s="38" t="s">
        <v>27</v>
      </c>
      <c r="E333" s="39" t="s">
        <v>27</v>
      </c>
      <c r="F333" s="40" t="s">
        <v>27</v>
      </c>
      <c r="G333" s="40" t="s">
        <v>27</v>
      </c>
      <c r="H333" s="80" t="s">
        <v>27</v>
      </c>
    </row>
    <row r="334" spans="1:8" x14ac:dyDescent="0.25">
      <c r="A334" s="35" t="s">
        <v>534</v>
      </c>
      <c r="B334" s="43" t="s">
        <v>523</v>
      </c>
      <c r="C334" s="37" t="s">
        <v>524</v>
      </c>
      <c r="D334" s="38" t="s">
        <v>27</v>
      </c>
      <c r="E334" s="39" t="s">
        <v>27</v>
      </c>
      <c r="F334" s="40" t="s">
        <v>27</v>
      </c>
      <c r="G334" s="40" t="s">
        <v>27</v>
      </c>
      <c r="H334" s="80" t="s">
        <v>27</v>
      </c>
    </row>
    <row r="335" spans="1:8" x14ac:dyDescent="0.25">
      <c r="A335" s="35" t="s">
        <v>535</v>
      </c>
      <c r="B335" s="43" t="s">
        <v>536</v>
      </c>
      <c r="C335" s="37" t="s">
        <v>124</v>
      </c>
      <c r="D335" s="39" t="s">
        <v>504</v>
      </c>
      <c r="E335" s="39" t="s">
        <v>504</v>
      </c>
      <c r="F335" s="40" t="s">
        <v>27</v>
      </c>
      <c r="G335" s="40" t="s">
        <v>504</v>
      </c>
      <c r="H335" s="42" t="s">
        <v>504</v>
      </c>
    </row>
    <row r="336" spans="1:8" x14ac:dyDescent="0.25">
      <c r="A336" s="35" t="s">
        <v>537</v>
      </c>
      <c r="B336" s="43" t="s">
        <v>521</v>
      </c>
      <c r="C336" s="37" t="s">
        <v>517</v>
      </c>
      <c r="D336" s="38" t="s">
        <v>27</v>
      </c>
      <c r="E336" s="39" t="s">
        <v>27</v>
      </c>
      <c r="F336" s="40" t="s">
        <v>27</v>
      </c>
      <c r="G336" s="40" t="s">
        <v>27</v>
      </c>
      <c r="H336" s="80" t="s">
        <v>27</v>
      </c>
    </row>
    <row r="337" spans="1:10" x14ac:dyDescent="0.25">
      <c r="A337" s="35" t="s">
        <v>538</v>
      </c>
      <c r="B337" s="43" t="s">
        <v>529</v>
      </c>
      <c r="C337" s="37" t="s">
        <v>507</v>
      </c>
      <c r="D337" s="38" t="s">
        <v>27</v>
      </c>
      <c r="E337" s="39" t="s">
        <v>27</v>
      </c>
      <c r="F337" s="40" t="s">
        <v>27</v>
      </c>
      <c r="G337" s="40" t="s">
        <v>27</v>
      </c>
      <c r="H337" s="80" t="s">
        <v>27</v>
      </c>
    </row>
    <row r="338" spans="1:10" x14ac:dyDescent="0.25">
      <c r="A338" s="35" t="s">
        <v>539</v>
      </c>
      <c r="B338" s="43" t="s">
        <v>523</v>
      </c>
      <c r="C338" s="37" t="s">
        <v>524</v>
      </c>
      <c r="D338" s="38" t="s">
        <v>27</v>
      </c>
      <c r="E338" s="39" t="s">
        <v>27</v>
      </c>
      <c r="F338" s="40" t="s">
        <v>27</v>
      </c>
      <c r="G338" s="40" t="s">
        <v>27</v>
      </c>
      <c r="H338" s="42" t="s">
        <v>27</v>
      </c>
    </row>
    <row r="339" spans="1:10" x14ac:dyDescent="0.25">
      <c r="A339" s="72" t="s">
        <v>540</v>
      </c>
      <c r="B339" s="73" t="s">
        <v>541</v>
      </c>
      <c r="C339" s="49" t="s">
        <v>124</v>
      </c>
      <c r="D339" s="39" t="s">
        <v>504</v>
      </c>
      <c r="E339" s="39" t="s">
        <v>504</v>
      </c>
      <c r="F339" s="40" t="s">
        <v>27</v>
      </c>
      <c r="G339" s="88" t="s">
        <v>504</v>
      </c>
      <c r="H339" s="77" t="s">
        <v>504</v>
      </c>
    </row>
    <row r="340" spans="1:10" x14ac:dyDescent="0.25">
      <c r="A340" s="35" t="s">
        <v>542</v>
      </c>
      <c r="B340" s="43" t="s">
        <v>543</v>
      </c>
      <c r="C340" s="37" t="s">
        <v>517</v>
      </c>
      <c r="D340" s="93">
        <f>D342+D343</f>
        <v>366.30127600000003</v>
      </c>
      <c r="E340" s="94">
        <f>E341</f>
        <v>266.09213</v>
      </c>
      <c r="F340" s="94">
        <f>E340-D340</f>
        <v>-100.20914600000003</v>
      </c>
      <c r="G340" s="94">
        <f t="shared" ref="G340:G344" si="11">IFERROR(F340/D340*100,"нд")</f>
        <v>-27.357028917365835</v>
      </c>
      <c r="H340" s="80" t="s">
        <v>27</v>
      </c>
    </row>
    <row r="341" spans="1:10" ht="31.5" x14ac:dyDescent="0.25">
      <c r="A341" s="35" t="s">
        <v>544</v>
      </c>
      <c r="B341" s="43" t="s">
        <v>545</v>
      </c>
      <c r="C341" s="37" t="s">
        <v>517</v>
      </c>
      <c r="D341" s="95">
        <f>D340</f>
        <v>366.30127600000003</v>
      </c>
      <c r="E341" s="50">
        <f>E342+E343</f>
        <v>266.09213</v>
      </c>
      <c r="F341" s="50">
        <f t="shared" ref="F341:F350" si="12">E341-D341</f>
        <v>-100.20914600000003</v>
      </c>
      <c r="G341" s="50">
        <f t="shared" si="11"/>
        <v>-27.357028917365835</v>
      </c>
      <c r="H341" s="80" t="s">
        <v>27</v>
      </c>
    </row>
    <row r="342" spans="1:10" x14ac:dyDescent="0.25">
      <c r="A342" s="35" t="s">
        <v>546</v>
      </c>
      <c r="B342" s="36" t="s">
        <v>547</v>
      </c>
      <c r="C342" s="37" t="s">
        <v>517</v>
      </c>
      <c r="D342" s="95">
        <v>79.557233999999994</v>
      </c>
      <c r="E342" s="50">
        <f>8.34616+7.706754+7.63867+6.549081+5.641022+5.531575+5.186978+5.345498+5.7179</f>
        <v>57.663637999999999</v>
      </c>
      <c r="F342" s="50">
        <f t="shared" si="12"/>
        <v>-21.893595999999995</v>
      </c>
      <c r="G342" s="50">
        <f t="shared" si="11"/>
        <v>-27.519302644433306</v>
      </c>
      <c r="H342" s="80" t="s">
        <v>27</v>
      </c>
    </row>
    <row r="343" spans="1:10" x14ac:dyDescent="0.25">
      <c r="A343" s="35" t="s">
        <v>548</v>
      </c>
      <c r="B343" s="36" t="s">
        <v>549</v>
      </c>
      <c r="C343" s="37" t="s">
        <v>517</v>
      </c>
      <c r="D343" s="95">
        <v>286.74404200000004</v>
      </c>
      <c r="E343" s="50">
        <f>25.870976+24.104674+22.291462+4.025741+3.573494+4.04046+20.965479+19.60937+18.787003+3.947732+2.201911+0.383297+17.828423+18.956331+19.612772+0.405925+0.362393+1.461049</f>
        <v>208.42849200000001</v>
      </c>
      <c r="F343" s="50">
        <f t="shared" si="12"/>
        <v>-78.31555000000003</v>
      </c>
      <c r="G343" s="50">
        <f t="shared" si="11"/>
        <v>-27.31200601545542</v>
      </c>
      <c r="H343" s="80" t="s">
        <v>27</v>
      </c>
    </row>
    <row r="344" spans="1:10" ht="26.25" x14ac:dyDescent="0.25">
      <c r="A344" s="35" t="s">
        <v>550</v>
      </c>
      <c r="B344" s="43" t="s">
        <v>551</v>
      </c>
      <c r="C344" s="37" t="s">
        <v>517</v>
      </c>
      <c r="D344" s="93">
        <v>32.12717</v>
      </c>
      <c r="E344" s="94">
        <f>4.359525+4.308646+4.671438+1.63491+2.116152+0.991509+0.973176+1.709831+2.021401</f>
        <v>22.786588000000002</v>
      </c>
      <c r="F344" s="94">
        <f t="shared" si="12"/>
        <v>-9.3405819999999977</v>
      </c>
      <c r="G344" s="94">
        <f t="shared" si="11"/>
        <v>-29.073777740149531</v>
      </c>
      <c r="H344" s="96" t="s">
        <v>552</v>
      </c>
    </row>
    <row r="345" spans="1:10" x14ac:dyDescent="0.25">
      <c r="A345" s="35" t="s">
        <v>553</v>
      </c>
      <c r="B345" s="43" t="s">
        <v>554</v>
      </c>
      <c r="C345" s="37" t="s">
        <v>507</v>
      </c>
      <c r="D345" s="93">
        <f>ROUND(D340/6618*1000,3)</f>
        <v>55.348999999999997</v>
      </c>
      <c r="E345" s="94">
        <f>ROUND(E340/(6618/12*9)*1000,3)</f>
        <v>53.61</v>
      </c>
      <c r="F345" s="94">
        <f t="shared" si="12"/>
        <v>-1.7389999999999972</v>
      </c>
      <c r="G345" s="94">
        <f>IFERROR(F345/D345*100,"нд")</f>
        <v>-3.1418815154745294</v>
      </c>
      <c r="H345" s="80" t="s">
        <v>27</v>
      </c>
    </row>
    <row r="346" spans="1:10" ht="31.5" x14ac:dyDescent="0.25">
      <c r="A346" s="35" t="s">
        <v>555</v>
      </c>
      <c r="B346" s="43" t="s">
        <v>556</v>
      </c>
      <c r="C346" s="37" t="s">
        <v>507</v>
      </c>
      <c r="D346" s="95" t="s">
        <v>124</v>
      </c>
      <c r="E346" s="50" t="s">
        <v>124</v>
      </c>
      <c r="F346" s="50" t="str">
        <f t="shared" ref="F346:G350" si="13">IFERROR(E346/C346*100,"нд")</f>
        <v>нд</v>
      </c>
      <c r="G346" s="50" t="str">
        <f t="shared" si="13"/>
        <v>нд</v>
      </c>
      <c r="H346" s="80" t="s">
        <v>27</v>
      </c>
    </row>
    <row r="347" spans="1:10" x14ac:dyDescent="0.25">
      <c r="A347" s="35" t="s">
        <v>557</v>
      </c>
      <c r="B347" s="36" t="s">
        <v>547</v>
      </c>
      <c r="C347" s="37" t="s">
        <v>507</v>
      </c>
      <c r="D347" s="50">
        <f>ROUND(D342/6618*1000,3)</f>
        <v>12.021000000000001</v>
      </c>
      <c r="E347" s="50">
        <f>ROUND(E342/(6618/12*9)*1000,3)</f>
        <v>11.618</v>
      </c>
      <c r="F347" s="50">
        <f t="shared" si="12"/>
        <v>-0.40300000000000047</v>
      </c>
      <c r="G347" s="50">
        <f t="shared" si="13"/>
        <v>-3.352466516928712</v>
      </c>
      <c r="H347" s="80" t="s">
        <v>27</v>
      </c>
    </row>
    <row r="348" spans="1:10" x14ac:dyDescent="0.25">
      <c r="A348" s="35" t="s">
        <v>558</v>
      </c>
      <c r="B348" s="36" t="s">
        <v>549</v>
      </c>
      <c r="C348" s="37" t="s">
        <v>507</v>
      </c>
      <c r="D348" s="50">
        <f>ROUND(D343/6618*1000,3)</f>
        <v>43.328000000000003</v>
      </c>
      <c r="E348" s="50">
        <f>ROUND(E343/(6618/12*9)*1000,6)</f>
        <v>41.992241999999997</v>
      </c>
      <c r="F348" s="50">
        <f t="shared" si="12"/>
        <v>-1.3357580000000056</v>
      </c>
      <c r="G348" s="50">
        <f t="shared" si="13"/>
        <v>-3.0828978951255666</v>
      </c>
      <c r="H348" s="80" t="s">
        <v>27</v>
      </c>
    </row>
    <row r="349" spans="1:10" x14ac:dyDescent="0.25">
      <c r="A349" s="35" t="s">
        <v>559</v>
      </c>
      <c r="B349" s="43" t="s">
        <v>560</v>
      </c>
      <c r="C349" s="37" t="s">
        <v>561</v>
      </c>
      <c r="D349" s="38">
        <v>5482.8154999999997</v>
      </c>
      <c r="E349" s="50">
        <f>4072.164+1432.959</f>
        <v>5505.1230000000005</v>
      </c>
      <c r="F349" s="50">
        <f t="shared" si="12"/>
        <v>22.3075000000008</v>
      </c>
      <c r="G349" s="50">
        <f t="shared" si="13"/>
        <v>0.40686213132652016</v>
      </c>
      <c r="H349" s="80" t="s">
        <v>27</v>
      </c>
      <c r="J349" s="97"/>
    </row>
    <row r="350" spans="1:10" ht="31.5" x14ac:dyDescent="0.25">
      <c r="A350" s="35" t="s">
        <v>562</v>
      </c>
      <c r="B350" s="43" t="s">
        <v>563</v>
      </c>
      <c r="C350" s="37" t="s">
        <v>26</v>
      </c>
      <c r="D350" s="50">
        <f>D29</f>
        <v>198.594484591103</v>
      </c>
      <c r="E350" s="50">
        <f>E29</f>
        <v>109.80519122357586</v>
      </c>
      <c r="F350" s="44">
        <f t="shared" si="12"/>
        <v>-88.789293367527137</v>
      </c>
      <c r="G350" s="44">
        <f t="shared" si="13"/>
        <v>-44.70884151205923</v>
      </c>
      <c r="H350" s="80" t="s">
        <v>27</v>
      </c>
    </row>
    <row r="351" spans="1:10" x14ac:dyDescent="0.25">
      <c r="A351" s="35" t="s">
        <v>564</v>
      </c>
      <c r="B351" s="78" t="s">
        <v>565</v>
      </c>
      <c r="C351" s="37" t="s">
        <v>124</v>
      </c>
      <c r="D351" s="98" t="s">
        <v>504</v>
      </c>
      <c r="E351" s="39" t="s">
        <v>504</v>
      </c>
      <c r="F351" s="44" t="str">
        <f t="shared" ref="F351:F367" si="14">IFERROR(E351-D351,"нд")</f>
        <v>нд</v>
      </c>
      <c r="G351" s="40" t="s">
        <v>504</v>
      </c>
      <c r="H351" s="42" t="s">
        <v>504</v>
      </c>
    </row>
    <row r="352" spans="1:10" x14ac:dyDescent="0.25">
      <c r="A352" s="35" t="s">
        <v>566</v>
      </c>
      <c r="B352" s="43" t="s">
        <v>567</v>
      </c>
      <c r="C352" s="37" t="s">
        <v>517</v>
      </c>
      <c r="D352" s="38" t="s">
        <v>27</v>
      </c>
      <c r="E352" s="39" t="s">
        <v>27</v>
      </c>
      <c r="F352" s="44" t="str">
        <f t="shared" si="14"/>
        <v>нд</v>
      </c>
      <c r="G352" s="44" t="str">
        <f t="shared" ref="G352:G367" si="15">IFERROR(F352/D352*100,"нд")</f>
        <v>нд</v>
      </c>
      <c r="H352" s="80" t="s">
        <v>27</v>
      </c>
    </row>
    <row r="353" spans="1:8" x14ac:dyDescent="0.25">
      <c r="A353" s="35" t="s">
        <v>568</v>
      </c>
      <c r="B353" s="43" t="s">
        <v>569</v>
      </c>
      <c r="C353" s="37" t="s">
        <v>510</v>
      </c>
      <c r="D353" s="38" t="s">
        <v>27</v>
      </c>
      <c r="E353" s="39" t="s">
        <v>27</v>
      </c>
      <c r="F353" s="44" t="str">
        <f t="shared" si="14"/>
        <v>нд</v>
      </c>
      <c r="G353" s="44" t="str">
        <f t="shared" si="15"/>
        <v>нд</v>
      </c>
      <c r="H353" s="80" t="s">
        <v>27</v>
      </c>
    </row>
    <row r="354" spans="1:8" ht="47.25" x14ac:dyDescent="0.25">
      <c r="A354" s="35" t="s">
        <v>570</v>
      </c>
      <c r="B354" s="43" t="s">
        <v>571</v>
      </c>
      <c r="C354" s="37" t="s">
        <v>26</v>
      </c>
      <c r="D354" s="38" t="s">
        <v>27</v>
      </c>
      <c r="E354" s="39" t="s">
        <v>27</v>
      </c>
      <c r="F354" s="44" t="str">
        <f t="shared" si="14"/>
        <v>нд</v>
      </c>
      <c r="G354" s="44" t="str">
        <f t="shared" si="15"/>
        <v>нд</v>
      </c>
      <c r="H354" s="80" t="s">
        <v>27</v>
      </c>
    </row>
    <row r="355" spans="1:8" ht="31.5" x14ac:dyDescent="0.25">
      <c r="A355" s="35" t="s">
        <v>572</v>
      </c>
      <c r="B355" s="43" t="s">
        <v>573</v>
      </c>
      <c r="C355" s="37" t="s">
        <v>26</v>
      </c>
      <c r="D355" s="38" t="s">
        <v>27</v>
      </c>
      <c r="E355" s="39" t="s">
        <v>27</v>
      </c>
      <c r="F355" s="44" t="str">
        <f t="shared" si="14"/>
        <v>нд</v>
      </c>
      <c r="G355" s="44" t="str">
        <f t="shared" si="15"/>
        <v>нд</v>
      </c>
      <c r="H355" s="80" t="s">
        <v>27</v>
      </c>
    </row>
    <row r="356" spans="1:8" x14ac:dyDescent="0.25">
      <c r="A356" s="35" t="s">
        <v>574</v>
      </c>
      <c r="B356" s="78" t="s">
        <v>575</v>
      </c>
      <c r="C356" s="99" t="s">
        <v>124</v>
      </c>
      <c r="D356" s="39" t="s">
        <v>504</v>
      </c>
      <c r="E356" s="39" t="s">
        <v>504</v>
      </c>
      <c r="F356" s="44" t="str">
        <f t="shared" si="14"/>
        <v>нд</v>
      </c>
      <c r="G356" s="40" t="s">
        <v>504</v>
      </c>
      <c r="H356" s="42" t="s">
        <v>504</v>
      </c>
    </row>
    <row r="357" spans="1:8" x14ac:dyDescent="0.25">
      <c r="A357" s="35" t="s">
        <v>576</v>
      </c>
      <c r="B357" s="43" t="s">
        <v>577</v>
      </c>
      <c r="C357" s="37" t="s">
        <v>507</v>
      </c>
      <c r="D357" s="38" t="s">
        <v>27</v>
      </c>
      <c r="E357" s="39" t="s">
        <v>27</v>
      </c>
      <c r="F357" s="44" t="str">
        <f t="shared" si="14"/>
        <v>нд</v>
      </c>
      <c r="G357" s="44" t="str">
        <f t="shared" si="15"/>
        <v>нд</v>
      </c>
      <c r="H357" s="42" t="s">
        <v>27</v>
      </c>
    </row>
    <row r="358" spans="1:8" ht="47.25" x14ac:dyDescent="0.25">
      <c r="A358" s="35" t="s">
        <v>578</v>
      </c>
      <c r="B358" s="43" t="s">
        <v>579</v>
      </c>
      <c r="C358" s="37" t="s">
        <v>507</v>
      </c>
      <c r="D358" s="38" t="s">
        <v>27</v>
      </c>
      <c r="E358" s="39" t="s">
        <v>27</v>
      </c>
      <c r="F358" s="44" t="str">
        <f t="shared" si="14"/>
        <v>нд</v>
      </c>
      <c r="G358" s="44" t="str">
        <f t="shared" si="15"/>
        <v>нд</v>
      </c>
      <c r="H358" s="42" t="s">
        <v>27</v>
      </c>
    </row>
    <row r="359" spans="1:8" ht="47.25" x14ac:dyDescent="0.25">
      <c r="A359" s="35" t="s">
        <v>580</v>
      </c>
      <c r="B359" s="43" t="s">
        <v>581</v>
      </c>
      <c r="C359" s="37" t="s">
        <v>507</v>
      </c>
      <c r="D359" s="38" t="s">
        <v>27</v>
      </c>
      <c r="E359" s="39" t="s">
        <v>27</v>
      </c>
      <c r="F359" s="44" t="str">
        <f t="shared" si="14"/>
        <v>нд</v>
      </c>
      <c r="G359" s="44" t="str">
        <f t="shared" si="15"/>
        <v>нд</v>
      </c>
      <c r="H359" s="42" t="s">
        <v>27</v>
      </c>
    </row>
    <row r="360" spans="1:8" ht="31.5" x14ac:dyDescent="0.25">
      <c r="A360" s="35" t="s">
        <v>582</v>
      </c>
      <c r="B360" s="43" t="s">
        <v>583</v>
      </c>
      <c r="C360" s="37" t="s">
        <v>507</v>
      </c>
      <c r="D360" s="38" t="s">
        <v>27</v>
      </c>
      <c r="E360" s="39" t="s">
        <v>27</v>
      </c>
      <c r="F360" s="44" t="str">
        <f t="shared" si="14"/>
        <v>нд</v>
      </c>
      <c r="G360" s="44" t="str">
        <f t="shared" si="15"/>
        <v>нд</v>
      </c>
      <c r="H360" s="42" t="s">
        <v>27</v>
      </c>
    </row>
    <row r="361" spans="1:8" x14ac:dyDescent="0.25">
      <c r="A361" s="35" t="s">
        <v>584</v>
      </c>
      <c r="B361" s="43" t="s">
        <v>585</v>
      </c>
      <c r="C361" s="37" t="s">
        <v>517</v>
      </c>
      <c r="D361" s="38" t="s">
        <v>27</v>
      </c>
      <c r="E361" s="39" t="s">
        <v>27</v>
      </c>
      <c r="F361" s="44" t="str">
        <f t="shared" si="14"/>
        <v>нд</v>
      </c>
      <c r="G361" s="44" t="str">
        <f t="shared" si="15"/>
        <v>нд</v>
      </c>
      <c r="H361" s="42" t="s">
        <v>27</v>
      </c>
    </row>
    <row r="362" spans="1:8" ht="31.5" x14ac:dyDescent="0.25">
      <c r="A362" s="35" t="s">
        <v>586</v>
      </c>
      <c r="B362" s="43" t="s">
        <v>587</v>
      </c>
      <c r="C362" s="37" t="s">
        <v>517</v>
      </c>
      <c r="D362" s="38" t="s">
        <v>27</v>
      </c>
      <c r="E362" s="39" t="s">
        <v>27</v>
      </c>
      <c r="F362" s="44" t="str">
        <f t="shared" si="14"/>
        <v>нд</v>
      </c>
      <c r="G362" s="44" t="str">
        <f t="shared" si="15"/>
        <v>нд</v>
      </c>
      <c r="H362" s="42" t="s">
        <v>27</v>
      </c>
    </row>
    <row r="363" spans="1:8" x14ac:dyDescent="0.25">
      <c r="A363" s="35" t="s">
        <v>588</v>
      </c>
      <c r="B363" s="43" t="s">
        <v>589</v>
      </c>
      <c r="C363" s="37" t="s">
        <v>517</v>
      </c>
      <c r="D363" s="38" t="s">
        <v>27</v>
      </c>
      <c r="E363" s="39" t="s">
        <v>27</v>
      </c>
      <c r="F363" s="44" t="str">
        <f t="shared" si="14"/>
        <v>нд</v>
      </c>
      <c r="G363" s="44" t="str">
        <f t="shared" si="15"/>
        <v>нд</v>
      </c>
      <c r="H363" s="42" t="s">
        <v>27</v>
      </c>
    </row>
    <row r="364" spans="1:8" ht="31.5" x14ac:dyDescent="0.25">
      <c r="A364" s="35" t="s">
        <v>590</v>
      </c>
      <c r="B364" s="43" t="s">
        <v>591</v>
      </c>
      <c r="C364" s="37" t="s">
        <v>26</v>
      </c>
      <c r="D364" s="38" t="s">
        <v>27</v>
      </c>
      <c r="E364" s="39" t="s">
        <v>27</v>
      </c>
      <c r="F364" s="44" t="str">
        <f t="shared" si="14"/>
        <v>нд</v>
      </c>
      <c r="G364" s="44" t="str">
        <f t="shared" si="15"/>
        <v>нд</v>
      </c>
      <c r="H364" s="42" t="s">
        <v>27</v>
      </c>
    </row>
    <row r="365" spans="1:8" x14ac:dyDescent="0.25">
      <c r="A365" s="35" t="s">
        <v>592</v>
      </c>
      <c r="B365" s="43" t="s">
        <v>593</v>
      </c>
      <c r="C365" s="37" t="s">
        <v>26</v>
      </c>
      <c r="D365" s="38" t="s">
        <v>27</v>
      </c>
      <c r="E365" s="39" t="s">
        <v>27</v>
      </c>
      <c r="F365" s="64" t="str">
        <f t="shared" si="14"/>
        <v>нд</v>
      </c>
      <c r="G365" s="44" t="str">
        <f t="shared" si="15"/>
        <v>нд</v>
      </c>
      <c r="H365" s="80" t="s">
        <v>27</v>
      </c>
    </row>
    <row r="366" spans="1:8" x14ac:dyDescent="0.25">
      <c r="A366" s="35" t="s">
        <v>594</v>
      </c>
      <c r="B366" s="43" t="s">
        <v>53</v>
      </c>
      <c r="C366" s="37" t="s">
        <v>26</v>
      </c>
      <c r="D366" s="38" t="s">
        <v>27</v>
      </c>
      <c r="E366" s="39" t="s">
        <v>27</v>
      </c>
      <c r="F366" s="64" t="str">
        <f t="shared" si="14"/>
        <v>нд</v>
      </c>
      <c r="G366" s="44" t="str">
        <f t="shared" si="15"/>
        <v>нд</v>
      </c>
      <c r="H366" s="80" t="s">
        <v>27</v>
      </c>
    </row>
    <row r="367" spans="1:8" ht="16.5" thickBot="1" x14ac:dyDescent="0.3">
      <c r="A367" s="66" t="s">
        <v>595</v>
      </c>
      <c r="B367" s="100" t="s">
        <v>596</v>
      </c>
      <c r="C367" s="48" t="s">
        <v>597</v>
      </c>
      <c r="D367" s="101" t="s">
        <v>27</v>
      </c>
      <c r="E367" s="69" t="s">
        <v>27</v>
      </c>
      <c r="F367" s="70" t="str">
        <f t="shared" si="14"/>
        <v>нд</v>
      </c>
      <c r="G367" s="85" t="str">
        <f t="shared" si="15"/>
        <v>нд</v>
      </c>
      <c r="H367" s="102" t="s">
        <v>27</v>
      </c>
    </row>
    <row r="368" spans="1:8" x14ac:dyDescent="0.25">
      <c r="A368" s="151" t="s">
        <v>598</v>
      </c>
      <c r="B368" s="152"/>
      <c r="C368" s="152"/>
      <c r="D368" s="152"/>
      <c r="E368" s="152"/>
      <c r="F368" s="152"/>
      <c r="G368" s="152"/>
      <c r="H368" s="153"/>
    </row>
    <row r="369" spans="1:51" ht="16.5" thickBot="1" x14ac:dyDescent="0.3">
      <c r="A369" s="151"/>
      <c r="B369" s="152"/>
      <c r="C369" s="152"/>
      <c r="D369" s="152"/>
      <c r="E369" s="152"/>
      <c r="F369" s="152"/>
      <c r="G369" s="152"/>
      <c r="H369" s="153"/>
    </row>
    <row r="370" spans="1:51" s="14" customFormat="1" ht="67.5" customHeight="1" x14ac:dyDescent="0.25">
      <c r="A370" s="154" t="s">
        <v>12</v>
      </c>
      <c r="B370" s="156" t="s">
        <v>13</v>
      </c>
      <c r="C370" s="158" t="s">
        <v>14</v>
      </c>
      <c r="D370" s="160" t="s">
        <v>15</v>
      </c>
      <c r="E370" s="161"/>
      <c r="F370" s="162" t="s">
        <v>16</v>
      </c>
      <c r="G370" s="163"/>
      <c r="H370" s="164" t="s">
        <v>17</v>
      </c>
      <c r="I370" s="13"/>
      <c r="J370" s="13"/>
      <c r="K370" s="13"/>
      <c r="L370" s="13"/>
      <c r="M370" s="13"/>
      <c r="N370" s="13"/>
      <c r="O370" s="13"/>
      <c r="P370" s="13"/>
      <c r="Q370" s="13"/>
      <c r="R370" s="13"/>
      <c r="S370" s="13"/>
      <c r="T370" s="1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F370" s="13"/>
      <c r="AG370" s="13"/>
      <c r="AH370" s="13"/>
      <c r="AI370" s="13"/>
      <c r="AJ370" s="13"/>
      <c r="AK370" s="13"/>
      <c r="AL370" s="13"/>
      <c r="AM370" s="13"/>
      <c r="AN370" s="13"/>
      <c r="AO370" s="13"/>
      <c r="AP370" s="13"/>
      <c r="AQ370" s="13"/>
      <c r="AR370" s="13"/>
      <c r="AS370" s="13"/>
      <c r="AT370" s="13"/>
      <c r="AU370" s="13"/>
      <c r="AV370" s="13"/>
      <c r="AW370" s="13"/>
      <c r="AX370" s="13"/>
      <c r="AY370" s="13"/>
    </row>
    <row r="371" spans="1:51" s="14" customFormat="1" ht="47.25" x14ac:dyDescent="0.25">
      <c r="A371" s="155"/>
      <c r="B371" s="157"/>
      <c r="C371" s="159"/>
      <c r="D371" s="16" t="s">
        <v>18</v>
      </c>
      <c r="E371" s="16" t="s">
        <v>19</v>
      </c>
      <c r="F371" s="17" t="s">
        <v>20</v>
      </c>
      <c r="G371" s="18" t="s">
        <v>21</v>
      </c>
      <c r="H371" s="165"/>
      <c r="I371" s="13"/>
      <c r="J371" s="13"/>
      <c r="K371" s="13"/>
      <c r="L371" s="13"/>
      <c r="M371" s="13"/>
      <c r="N371" s="13"/>
      <c r="O371" s="13"/>
      <c r="P371" s="13"/>
      <c r="Q371" s="13"/>
      <c r="R371" s="13"/>
      <c r="S371" s="13"/>
      <c r="T371" s="1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F371" s="13"/>
      <c r="AG371" s="13"/>
      <c r="AH371" s="13"/>
      <c r="AI371" s="13"/>
      <c r="AJ371" s="13"/>
      <c r="AK371" s="13"/>
      <c r="AL371" s="13"/>
      <c r="AM371" s="13"/>
      <c r="AN371" s="13"/>
      <c r="AO371" s="13"/>
      <c r="AP371" s="13"/>
      <c r="AQ371" s="13"/>
      <c r="AR371" s="13"/>
      <c r="AS371" s="13"/>
      <c r="AT371" s="13"/>
      <c r="AU371" s="13"/>
      <c r="AV371" s="13"/>
      <c r="AW371" s="13"/>
      <c r="AX371" s="13"/>
      <c r="AY371" s="13"/>
    </row>
    <row r="372" spans="1:51" ht="16.5" thickBot="1" x14ac:dyDescent="0.3">
      <c r="A372" s="103">
        <v>1</v>
      </c>
      <c r="B372" s="104">
        <v>2</v>
      </c>
      <c r="C372" s="105">
        <v>3</v>
      </c>
      <c r="D372" s="106">
        <v>4</v>
      </c>
      <c r="E372" s="107">
        <v>5</v>
      </c>
      <c r="F372" s="108">
        <v>6</v>
      </c>
      <c r="G372" s="109">
        <v>7</v>
      </c>
      <c r="H372" s="110">
        <v>8</v>
      </c>
    </row>
    <row r="373" spans="1:51" x14ac:dyDescent="0.25">
      <c r="A373" s="140" t="s">
        <v>599</v>
      </c>
      <c r="B373" s="141"/>
      <c r="C373" s="37" t="s">
        <v>26</v>
      </c>
      <c r="D373" s="74">
        <f>D374</f>
        <v>27.166850349999997</v>
      </c>
      <c r="E373" s="111">
        <f>E374</f>
        <v>0</v>
      </c>
      <c r="F373" s="112">
        <f t="shared" ref="F373:F436" si="16">IFERROR(E373-D373,"нд")</f>
        <v>-27.166850349999997</v>
      </c>
      <c r="G373" s="112">
        <f t="shared" ref="G373:G436" si="17">IFERROR(F373/D373*100,"нд")</f>
        <v>-100</v>
      </c>
      <c r="H373" s="113" t="s">
        <v>27</v>
      </c>
    </row>
    <row r="374" spans="1:51" x14ac:dyDescent="0.25">
      <c r="A374" s="35" t="s">
        <v>24</v>
      </c>
      <c r="B374" s="114" t="s">
        <v>600</v>
      </c>
      <c r="C374" s="37" t="s">
        <v>26</v>
      </c>
      <c r="D374" s="38">
        <f>D375+D399+D427</f>
        <v>27.166850349999997</v>
      </c>
      <c r="E374" s="50">
        <f>E375+E399+E427</f>
        <v>0</v>
      </c>
      <c r="F374" s="44">
        <f t="shared" si="16"/>
        <v>-27.166850349999997</v>
      </c>
      <c r="G374" s="115">
        <f t="shared" si="17"/>
        <v>-100</v>
      </c>
      <c r="H374" s="113" t="s">
        <v>27</v>
      </c>
      <c r="J374" s="97"/>
    </row>
    <row r="375" spans="1:51" x14ac:dyDescent="0.25">
      <c r="A375" s="35" t="s">
        <v>28</v>
      </c>
      <c r="B375" s="43" t="s">
        <v>601</v>
      </c>
      <c r="C375" s="37" t="s">
        <v>26</v>
      </c>
      <c r="D375" s="38">
        <v>17.249798349999999</v>
      </c>
      <c r="E375" s="50">
        <f>E382</f>
        <v>0</v>
      </c>
      <c r="F375" s="44">
        <f t="shared" si="16"/>
        <v>-17.249798349999999</v>
      </c>
      <c r="G375" s="115">
        <f t="shared" si="17"/>
        <v>-100</v>
      </c>
      <c r="H375" s="113" t="s">
        <v>27</v>
      </c>
    </row>
    <row r="376" spans="1:51" ht="31.5" x14ac:dyDescent="0.25">
      <c r="A376" s="35" t="s">
        <v>30</v>
      </c>
      <c r="B376" s="43" t="s">
        <v>602</v>
      </c>
      <c r="C376" s="37" t="s">
        <v>26</v>
      </c>
      <c r="D376" s="38" t="s">
        <v>27</v>
      </c>
      <c r="E376" s="116" t="s">
        <v>27</v>
      </c>
      <c r="F376" s="115" t="str">
        <f t="shared" si="16"/>
        <v>нд</v>
      </c>
      <c r="G376" s="115" t="str">
        <f t="shared" si="17"/>
        <v>нд</v>
      </c>
      <c r="H376" s="113" t="s">
        <v>27</v>
      </c>
    </row>
    <row r="377" spans="1:51" x14ac:dyDescent="0.25">
      <c r="A377" s="35" t="s">
        <v>603</v>
      </c>
      <c r="B377" s="43" t="s">
        <v>604</v>
      </c>
      <c r="C377" s="37" t="s">
        <v>26</v>
      </c>
      <c r="D377" s="38" t="s">
        <v>27</v>
      </c>
      <c r="E377" s="116" t="s">
        <v>27</v>
      </c>
      <c r="F377" s="115" t="str">
        <f t="shared" si="16"/>
        <v>нд</v>
      </c>
      <c r="G377" s="115" t="str">
        <f t="shared" si="17"/>
        <v>нд</v>
      </c>
      <c r="H377" s="113" t="s">
        <v>27</v>
      </c>
    </row>
    <row r="378" spans="1:51" ht="31.5" x14ac:dyDescent="0.25">
      <c r="A378" s="35" t="s">
        <v>605</v>
      </c>
      <c r="B378" s="43" t="s">
        <v>31</v>
      </c>
      <c r="C378" s="37" t="s">
        <v>26</v>
      </c>
      <c r="D378" s="38" t="s">
        <v>27</v>
      </c>
      <c r="E378" s="116" t="s">
        <v>27</v>
      </c>
      <c r="F378" s="115" t="str">
        <f t="shared" si="16"/>
        <v>нд</v>
      </c>
      <c r="G378" s="115" t="str">
        <f t="shared" si="17"/>
        <v>нд</v>
      </c>
      <c r="H378" s="113" t="s">
        <v>27</v>
      </c>
    </row>
    <row r="379" spans="1:51" ht="31.5" x14ac:dyDescent="0.25">
      <c r="A379" s="35" t="s">
        <v>606</v>
      </c>
      <c r="B379" s="43" t="s">
        <v>33</v>
      </c>
      <c r="C379" s="37" t="s">
        <v>26</v>
      </c>
      <c r="D379" s="38" t="s">
        <v>27</v>
      </c>
      <c r="E379" s="116" t="s">
        <v>27</v>
      </c>
      <c r="F379" s="115" t="str">
        <f t="shared" si="16"/>
        <v>нд</v>
      </c>
      <c r="G379" s="115" t="str">
        <f t="shared" si="17"/>
        <v>нд</v>
      </c>
      <c r="H379" s="113" t="s">
        <v>27</v>
      </c>
    </row>
    <row r="380" spans="1:51" ht="31.5" x14ac:dyDescent="0.25">
      <c r="A380" s="35" t="s">
        <v>607</v>
      </c>
      <c r="B380" s="43" t="s">
        <v>35</v>
      </c>
      <c r="C380" s="37" t="s">
        <v>26</v>
      </c>
      <c r="D380" s="38" t="s">
        <v>27</v>
      </c>
      <c r="E380" s="116" t="s">
        <v>27</v>
      </c>
      <c r="F380" s="115" t="str">
        <f t="shared" si="16"/>
        <v>нд</v>
      </c>
      <c r="G380" s="115" t="str">
        <f t="shared" si="17"/>
        <v>нд</v>
      </c>
      <c r="H380" s="113" t="s">
        <v>27</v>
      </c>
    </row>
    <row r="381" spans="1:51" x14ac:dyDescent="0.25">
      <c r="A381" s="35" t="s">
        <v>608</v>
      </c>
      <c r="B381" s="43" t="s">
        <v>609</v>
      </c>
      <c r="C381" s="37" t="s">
        <v>26</v>
      </c>
      <c r="D381" s="38" t="s">
        <v>27</v>
      </c>
      <c r="E381" s="116" t="s">
        <v>27</v>
      </c>
      <c r="F381" s="115" t="str">
        <f t="shared" si="16"/>
        <v>нд</v>
      </c>
      <c r="G381" s="115" t="str">
        <f t="shared" si="17"/>
        <v>нд</v>
      </c>
      <c r="H381" s="113" t="s">
        <v>27</v>
      </c>
    </row>
    <row r="382" spans="1:51" x14ac:dyDescent="0.25">
      <c r="A382" s="35" t="s">
        <v>610</v>
      </c>
      <c r="B382" s="43" t="s">
        <v>611</v>
      </c>
      <c r="C382" s="37" t="s">
        <v>26</v>
      </c>
      <c r="D382" s="38">
        <f>D375</f>
        <v>17.249798349999999</v>
      </c>
      <c r="E382" s="117">
        <v>0</v>
      </c>
      <c r="F382" s="115">
        <f t="shared" si="16"/>
        <v>-17.249798349999999</v>
      </c>
      <c r="G382" s="115">
        <f t="shared" si="17"/>
        <v>-100</v>
      </c>
      <c r="H382" s="113" t="s">
        <v>27</v>
      </c>
    </row>
    <row r="383" spans="1:51" x14ac:dyDescent="0.25">
      <c r="A383" s="35" t="s">
        <v>612</v>
      </c>
      <c r="B383" s="43" t="s">
        <v>613</v>
      </c>
      <c r="C383" s="37" t="s">
        <v>26</v>
      </c>
      <c r="D383" s="38" t="s">
        <v>27</v>
      </c>
      <c r="E383" s="116" t="s">
        <v>27</v>
      </c>
      <c r="F383" s="115" t="str">
        <f t="shared" si="16"/>
        <v>нд</v>
      </c>
      <c r="G383" s="115" t="str">
        <f t="shared" si="17"/>
        <v>нд</v>
      </c>
      <c r="H383" s="113" t="s">
        <v>27</v>
      </c>
    </row>
    <row r="384" spans="1:51" x14ac:dyDescent="0.25">
      <c r="A384" s="35" t="s">
        <v>614</v>
      </c>
      <c r="B384" s="43" t="s">
        <v>615</v>
      </c>
      <c r="C384" s="37" t="s">
        <v>26</v>
      </c>
      <c r="D384" s="38" t="s">
        <v>27</v>
      </c>
      <c r="E384" s="116" t="s">
        <v>27</v>
      </c>
      <c r="F384" s="115" t="str">
        <f t="shared" si="16"/>
        <v>нд</v>
      </c>
      <c r="G384" s="115" t="str">
        <f t="shared" si="17"/>
        <v>нд</v>
      </c>
      <c r="H384" s="113" t="s">
        <v>27</v>
      </c>
    </row>
    <row r="385" spans="1:8" ht="31.5" x14ac:dyDescent="0.25">
      <c r="A385" s="35" t="s">
        <v>616</v>
      </c>
      <c r="B385" s="43" t="s">
        <v>617</v>
      </c>
      <c r="C385" s="37" t="s">
        <v>26</v>
      </c>
      <c r="D385" s="38" t="s">
        <v>27</v>
      </c>
      <c r="E385" s="116" t="s">
        <v>27</v>
      </c>
      <c r="F385" s="115" t="str">
        <f t="shared" si="16"/>
        <v>нд</v>
      </c>
      <c r="G385" s="115" t="str">
        <f t="shared" si="17"/>
        <v>нд</v>
      </c>
      <c r="H385" s="113" t="s">
        <v>27</v>
      </c>
    </row>
    <row r="386" spans="1:8" x14ac:dyDescent="0.25">
      <c r="A386" s="35" t="s">
        <v>618</v>
      </c>
      <c r="B386" s="43" t="s">
        <v>619</v>
      </c>
      <c r="C386" s="37" t="s">
        <v>26</v>
      </c>
      <c r="D386" s="38" t="s">
        <v>27</v>
      </c>
      <c r="E386" s="116" t="s">
        <v>27</v>
      </c>
      <c r="F386" s="115" t="str">
        <f t="shared" si="16"/>
        <v>нд</v>
      </c>
      <c r="G386" s="115" t="str">
        <f t="shared" si="17"/>
        <v>нд</v>
      </c>
      <c r="H386" s="113" t="s">
        <v>27</v>
      </c>
    </row>
    <row r="387" spans="1:8" x14ac:dyDescent="0.25">
      <c r="A387" s="35" t="s">
        <v>620</v>
      </c>
      <c r="B387" s="43" t="s">
        <v>621</v>
      </c>
      <c r="C387" s="37" t="s">
        <v>26</v>
      </c>
      <c r="D387" s="38" t="s">
        <v>27</v>
      </c>
      <c r="E387" s="116" t="s">
        <v>27</v>
      </c>
      <c r="F387" s="115" t="str">
        <f t="shared" si="16"/>
        <v>нд</v>
      </c>
      <c r="G387" s="115" t="str">
        <f t="shared" si="17"/>
        <v>нд</v>
      </c>
      <c r="H387" s="113" t="s">
        <v>27</v>
      </c>
    </row>
    <row r="388" spans="1:8" x14ac:dyDescent="0.25">
      <c r="A388" s="35" t="s">
        <v>622</v>
      </c>
      <c r="B388" s="43" t="s">
        <v>619</v>
      </c>
      <c r="C388" s="37" t="s">
        <v>26</v>
      </c>
      <c r="D388" s="38" t="s">
        <v>27</v>
      </c>
      <c r="E388" s="116" t="s">
        <v>27</v>
      </c>
      <c r="F388" s="115" t="str">
        <f t="shared" si="16"/>
        <v>нд</v>
      </c>
      <c r="G388" s="115" t="str">
        <f t="shared" si="17"/>
        <v>нд</v>
      </c>
      <c r="H388" s="113" t="s">
        <v>27</v>
      </c>
    </row>
    <row r="389" spans="1:8" x14ac:dyDescent="0.25">
      <c r="A389" s="35" t="s">
        <v>623</v>
      </c>
      <c r="B389" s="43" t="s">
        <v>624</v>
      </c>
      <c r="C389" s="37" t="s">
        <v>26</v>
      </c>
      <c r="D389" s="38" t="s">
        <v>27</v>
      </c>
      <c r="E389" s="116" t="s">
        <v>27</v>
      </c>
      <c r="F389" s="115" t="str">
        <f t="shared" si="16"/>
        <v>нд</v>
      </c>
      <c r="G389" s="115" t="str">
        <f t="shared" si="17"/>
        <v>нд</v>
      </c>
      <c r="H389" s="113" t="s">
        <v>27</v>
      </c>
    </row>
    <row r="390" spans="1:8" x14ac:dyDescent="0.25">
      <c r="A390" s="35" t="s">
        <v>625</v>
      </c>
      <c r="B390" s="43" t="s">
        <v>431</v>
      </c>
      <c r="C390" s="37" t="s">
        <v>26</v>
      </c>
      <c r="D390" s="38" t="s">
        <v>27</v>
      </c>
      <c r="E390" s="116" t="s">
        <v>27</v>
      </c>
      <c r="F390" s="115" t="str">
        <f t="shared" si="16"/>
        <v>нд</v>
      </c>
      <c r="G390" s="115" t="str">
        <f t="shared" si="17"/>
        <v>нд</v>
      </c>
      <c r="H390" s="113" t="s">
        <v>27</v>
      </c>
    </row>
    <row r="391" spans="1:8" ht="31.5" x14ac:dyDescent="0.25">
      <c r="A391" s="35" t="s">
        <v>626</v>
      </c>
      <c r="B391" s="43" t="s">
        <v>627</v>
      </c>
      <c r="C391" s="37" t="s">
        <v>26</v>
      </c>
      <c r="D391" s="38" t="s">
        <v>27</v>
      </c>
      <c r="E391" s="116" t="s">
        <v>27</v>
      </c>
      <c r="F391" s="115" t="str">
        <f t="shared" si="16"/>
        <v>нд</v>
      </c>
      <c r="G391" s="115" t="str">
        <f t="shared" si="17"/>
        <v>нд</v>
      </c>
      <c r="H391" s="113" t="s">
        <v>27</v>
      </c>
    </row>
    <row r="392" spans="1:8" x14ac:dyDescent="0.25">
      <c r="A392" s="35" t="s">
        <v>628</v>
      </c>
      <c r="B392" s="43" t="s">
        <v>51</v>
      </c>
      <c r="C392" s="37" t="s">
        <v>26</v>
      </c>
      <c r="D392" s="38" t="s">
        <v>27</v>
      </c>
      <c r="E392" s="116" t="s">
        <v>27</v>
      </c>
      <c r="F392" s="115" t="str">
        <f t="shared" si="16"/>
        <v>нд</v>
      </c>
      <c r="G392" s="115" t="str">
        <f t="shared" si="17"/>
        <v>нд</v>
      </c>
      <c r="H392" s="113" t="s">
        <v>27</v>
      </c>
    </row>
    <row r="393" spans="1:8" x14ac:dyDescent="0.25">
      <c r="A393" s="35" t="s">
        <v>629</v>
      </c>
      <c r="B393" s="36" t="s">
        <v>53</v>
      </c>
      <c r="C393" s="37" t="s">
        <v>26</v>
      </c>
      <c r="D393" s="38" t="s">
        <v>27</v>
      </c>
      <c r="E393" s="116" t="s">
        <v>27</v>
      </c>
      <c r="F393" s="115" t="str">
        <f t="shared" si="16"/>
        <v>нд</v>
      </c>
      <c r="G393" s="115" t="str">
        <f t="shared" si="17"/>
        <v>нд</v>
      </c>
      <c r="H393" s="113" t="s">
        <v>27</v>
      </c>
    </row>
    <row r="394" spans="1:8" ht="31.5" x14ac:dyDescent="0.25">
      <c r="A394" s="35" t="s">
        <v>32</v>
      </c>
      <c r="B394" s="43" t="s">
        <v>630</v>
      </c>
      <c r="C394" s="37" t="s">
        <v>26</v>
      </c>
      <c r="D394" s="38" t="s">
        <v>27</v>
      </c>
      <c r="E394" s="116" t="s">
        <v>27</v>
      </c>
      <c r="F394" s="44" t="str">
        <f t="shared" si="16"/>
        <v>нд</v>
      </c>
      <c r="G394" s="115" t="str">
        <f t="shared" si="17"/>
        <v>нд</v>
      </c>
      <c r="H394" s="113" t="s">
        <v>27</v>
      </c>
    </row>
    <row r="395" spans="1:8" ht="31.5" x14ac:dyDescent="0.25">
      <c r="A395" s="35" t="s">
        <v>631</v>
      </c>
      <c r="B395" s="43" t="s">
        <v>31</v>
      </c>
      <c r="C395" s="37" t="s">
        <v>26</v>
      </c>
      <c r="D395" s="38" t="s">
        <v>27</v>
      </c>
      <c r="E395" s="116" t="s">
        <v>27</v>
      </c>
      <c r="F395" s="44" t="str">
        <f t="shared" si="16"/>
        <v>нд</v>
      </c>
      <c r="G395" s="115" t="str">
        <f t="shared" si="17"/>
        <v>нд</v>
      </c>
      <c r="H395" s="113" t="s">
        <v>27</v>
      </c>
    </row>
    <row r="396" spans="1:8" ht="31.5" x14ac:dyDescent="0.25">
      <c r="A396" s="35" t="s">
        <v>632</v>
      </c>
      <c r="B396" s="43" t="s">
        <v>33</v>
      </c>
      <c r="C396" s="37" t="s">
        <v>26</v>
      </c>
      <c r="D396" s="38" t="s">
        <v>27</v>
      </c>
      <c r="E396" s="116" t="s">
        <v>27</v>
      </c>
      <c r="F396" s="44" t="str">
        <f t="shared" si="16"/>
        <v>нд</v>
      </c>
      <c r="G396" s="115" t="str">
        <f t="shared" si="17"/>
        <v>нд</v>
      </c>
      <c r="H396" s="113" t="s">
        <v>27</v>
      </c>
    </row>
    <row r="397" spans="1:8" ht="31.5" x14ac:dyDescent="0.25">
      <c r="A397" s="35" t="s">
        <v>633</v>
      </c>
      <c r="B397" s="43" t="s">
        <v>35</v>
      </c>
      <c r="C397" s="37" t="s">
        <v>26</v>
      </c>
      <c r="D397" s="38" t="s">
        <v>27</v>
      </c>
      <c r="E397" s="116" t="s">
        <v>27</v>
      </c>
      <c r="F397" s="44" t="str">
        <f t="shared" si="16"/>
        <v>нд</v>
      </c>
      <c r="G397" s="115" t="str">
        <f t="shared" si="17"/>
        <v>нд</v>
      </c>
      <c r="H397" s="113" t="s">
        <v>27</v>
      </c>
    </row>
    <row r="398" spans="1:8" x14ac:dyDescent="0.25">
      <c r="A398" s="35" t="s">
        <v>34</v>
      </c>
      <c r="B398" s="43" t="s">
        <v>634</v>
      </c>
      <c r="C398" s="37" t="s">
        <v>26</v>
      </c>
      <c r="D398" s="38" t="s">
        <v>27</v>
      </c>
      <c r="E398" s="116" t="s">
        <v>27</v>
      </c>
      <c r="F398" s="44" t="str">
        <f t="shared" si="16"/>
        <v>нд</v>
      </c>
      <c r="G398" s="115" t="str">
        <f t="shared" si="17"/>
        <v>нд</v>
      </c>
      <c r="H398" s="113" t="s">
        <v>27</v>
      </c>
    </row>
    <row r="399" spans="1:8" x14ac:dyDescent="0.25">
      <c r="A399" s="35" t="s">
        <v>36</v>
      </c>
      <c r="B399" s="43" t="s">
        <v>635</v>
      </c>
      <c r="C399" s="37" t="s">
        <v>26</v>
      </c>
      <c r="D399" s="38">
        <f>8.26421*1.2</f>
        <v>9.917052</v>
      </c>
      <c r="E399" s="50">
        <f>E400</f>
        <v>0</v>
      </c>
      <c r="F399" s="44">
        <f t="shared" si="16"/>
        <v>-9.917052</v>
      </c>
      <c r="G399" s="115">
        <f t="shared" si="17"/>
        <v>-100</v>
      </c>
      <c r="H399" s="113" t="s">
        <v>27</v>
      </c>
    </row>
    <row r="400" spans="1:8" x14ac:dyDescent="0.25">
      <c r="A400" s="35" t="s">
        <v>636</v>
      </c>
      <c r="B400" s="43" t="s">
        <v>637</v>
      </c>
      <c r="C400" s="37" t="s">
        <v>26</v>
      </c>
      <c r="D400" s="38">
        <f>8.26421*1.2</f>
        <v>9.917052</v>
      </c>
      <c r="E400" s="117">
        <v>0</v>
      </c>
      <c r="F400" s="115">
        <f t="shared" si="16"/>
        <v>-9.917052</v>
      </c>
      <c r="G400" s="115">
        <f t="shared" si="17"/>
        <v>-100</v>
      </c>
      <c r="H400" s="113" t="s">
        <v>27</v>
      </c>
    </row>
    <row r="401" spans="1:8" x14ac:dyDescent="0.25">
      <c r="A401" s="35" t="s">
        <v>638</v>
      </c>
      <c r="B401" s="43" t="s">
        <v>639</v>
      </c>
      <c r="C401" s="37" t="s">
        <v>26</v>
      </c>
      <c r="D401" s="38" t="s">
        <v>27</v>
      </c>
      <c r="E401" s="116" t="s">
        <v>27</v>
      </c>
      <c r="F401" s="115" t="str">
        <f t="shared" si="16"/>
        <v>нд</v>
      </c>
      <c r="G401" s="115" t="str">
        <f t="shared" si="17"/>
        <v>нд</v>
      </c>
      <c r="H401" s="113" t="s">
        <v>27</v>
      </c>
    </row>
    <row r="402" spans="1:8" ht="31.5" x14ac:dyDescent="0.25">
      <c r="A402" s="35" t="s">
        <v>640</v>
      </c>
      <c r="B402" s="43" t="s">
        <v>31</v>
      </c>
      <c r="C402" s="37" t="s">
        <v>26</v>
      </c>
      <c r="D402" s="38" t="s">
        <v>27</v>
      </c>
      <c r="E402" s="116" t="s">
        <v>27</v>
      </c>
      <c r="F402" s="115" t="str">
        <f t="shared" si="16"/>
        <v>нд</v>
      </c>
      <c r="G402" s="115" t="str">
        <f t="shared" si="17"/>
        <v>нд</v>
      </c>
      <c r="H402" s="113" t="s">
        <v>27</v>
      </c>
    </row>
    <row r="403" spans="1:8" ht="31.5" x14ac:dyDescent="0.25">
      <c r="A403" s="35" t="s">
        <v>641</v>
      </c>
      <c r="B403" s="43" t="s">
        <v>33</v>
      </c>
      <c r="C403" s="37" t="s">
        <v>26</v>
      </c>
      <c r="D403" s="38" t="s">
        <v>27</v>
      </c>
      <c r="E403" s="116" t="s">
        <v>27</v>
      </c>
      <c r="F403" s="115" t="str">
        <f t="shared" si="16"/>
        <v>нд</v>
      </c>
      <c r="G403" s="115" t="str">
        <f t="shared" si="17"/>
        <v>нд</v>
      </c>
      <c r="H403" s="113" t="s">
        <v>27</v>
      </c>
    </row>
    <row r="404" spans="1:8" ht="31.5" x14ac:dyDescent="0.25">
      <c r="A404" s="35" t="s">
        <v>642</v>
      </c>
      <c r="B404" s="43" t="s">
        <v>35</v>
      </c>
      <c r="C404" s="37" t="s">
        <v>26</v>
      </c>
      <c r="D404" s="38" t="s">
        <v>27</v>
      </c>
      <c r="E404" s="116" t="s">
        <v>27</v>
      </c>
      <c r="F404" s="115" t="str">
        <f t="shared" si="16"/>
        <v>нд</v>
      </c>
      <c r="G404" s="115" t="str">
        <f t="shared" si="17"/>
        <v>нд</v>
      </c>
      <c r="H404" s="113" t="s">
        <v>27</v>
      </c>
    </row>
    <row r="405" spans="1:8" x14ac:dyDescent="0.25">
      <c r="A405" s="35" t="s">
        <v>643</v>
      </c>
      <c r="B405" s="43" t="s">
        <v>417</v>
      </c>
      <c r="C405" s="37" t="s">
        <v>26</v>
      </c>
      <c r="D405" s="38" t="s">
        <v>27</v>
      </c>
      <c r="E405" s="116" t="s">
        <v>27</v>
      </c>
      <c r="F405" s="115" t="str">
        <f t="shared" si="16"/>
        <v>нд</v>
      </c>
      <c r="G405" s="115" t="str">
        <f t="shared" si="17"/>
        <v>нд</v>
      </c>
      <c r="H405" s="113" t="s">
        <v>27</v>
      </c>
    </row>
    <row r="406" spans="1:8" x14ac:dyDescent="0.25">
      <c r="A406" s="35" t="s">
        <v>644</v>
      </c>
      <c r="B406" s="43" t="s">
        <v>420</v>
      </c>
      <c r="C406" s="37" t="s">
        <v>26</v>
      </c>
      <c r="D406" s="117">
        <f>D400</f>
        <v>9.917052</v>
      </c>
      <c r="E406" s="117">
        <f>E400</f>
        <v>0</v>
      </c>
      <c r="F406" s="115">
        <f t="shared" si="16"/>
        <v>-9.917052</v>
      </c>
      <c r="G406" s="115">
        <f t="shared" si="17"/>
        <v>-100</v>
      </c>
      <c r="H406" s="113" t="s">
        <v>27</v>
      </c>
    </row>
    <row r="407" spans="1:8" x14ac:dyDescent="0.25">
      <c r="A407" s="35" t="s">
        <v>645</v>
      </c>
      <c r="B407" s="43" t="s">
        <v>423</v>
      </c>
      <c r="C407" s="37" t="s">
        <v>26</v>
      </c>
      <c r="D407" s="38" t="s">
        <v>27</v>
      </c>
      <c r="E407" s="116" t="s">
        <v>27</v>
      </c>
      <c r="F407" s="115" t="str">
        <f t="shared" si="16"/>
        <v>нд</v>
      </c>
      <c r="G407" s="115" t="str">
        <f t="shared" si="17"/>
        <v>нд</v>
      </c>
      <c r="H407" s="113" t="s">
        <v>27</v>
      </c>
    </row>
    <row r="408" spans="1:8" x14ac:dyDescent="0.25">
      <c r="A408" s="35" t="s">
        <v>646</v>
      </c>
      <c r="B408" s="43" t="s">
        <v>429</v>
      </c>
      <c r="C408" s="37" t="s">
        <v>26</v>
      </c>
      <c r="D408" s="38" t="s">
        <v>27</v>
      </c>
      <c r="E408" s="116" t="s">
        <v>27</v>
      </c>
      <c r="F408" s="115" t="str">
        <f t="shared" si="16"/>
        <v>нд</v>
      </c>
      <c r="G408" s="115" t="str">
        <f t="shared" si="17"/>
        <v>нд</v>
      </c>
      <c r="H408" s="113" t="s">
        <v>27</v>
      </c>
    </row>
    <row r="409" spans="1:8" x14ac:dyDescent="0.25">
      <c r="A409" s="35" t="s">
        <v>647</v>
      </c>
      <c r="B409" s="43" t="s">
        <v>431</v>
      </c>
      <c r="C409" s="37" t="s">
        <v>26</v>
      </c>
      <c r="D409" s="38" t="s">
        <v>27</v>
      </c>
      <c r="E409" s="116" t="s">
        <v>27</v>
      </c>
      <c r="F409" s="115" t="str">
        <f t="shared" si="16"/>
        <v>нд</v>
      </c>
      <c r="G409" s="115" t="str">
        <f t="shared" si="17"/>
        <v>нд</v>
      </c>
      <c r="H409" s="113" t="s">
        <v>27</v>
      </c>
    </row>
    <row r="410" spans="1:8" ht="31.5" x14ac:dyDescent="0.25">
      <c r="A410" s="35" t="s">
        <v>648</v>
      </c>
      <c r="B410" s="43" t="s">
        <v>434</v>
      </c>
      <c r="C410" s="37" t="s">
        <v>26</v>
      </c>
      <c r="D410" s="38" t="s">
        <v>27</v>
      </c>
      <c r="E410" s="116" t="s">
        <v>27</v>
      </c>
      <c r="F410" s="115" t="str">
        <f t="shared" si="16"/>
        <v>нд</v>
      </c>
      <c r="G410" s="115" t="str">
        <f t="shared" si="17"/>
        <v>нд</v>
      </c>
      <c r="H410" s="113" t="s">
        <v>27</v>
      </c>
    </row>
    <row r="411" spans="1:8" x14ac:dyDescent="0.25">
      <c r="A411" s="35" t="s">
        <v>649</v>
      </c>
      <c r="B411" s="43" t="s">
        <v>51</v>
      </c>
      <c r="C411" s="37" t="s">
        <v>26</v>
      </c>
      <c r="D411" s="38" t="s">
        <v>27</v>
      </c>
      <c r="E411" s="116" t="s">
        <v>27</v>
      </c>
      <c r="F411" s="115" t="str">
        <f t="shared" si="16"/>
        <v>нд</v>
      </c>
      <c r="G411" s="115" t="str">
        <f t="shared" si="17"/>
        <v>нд</v>
      </c>
      <c r="H411" s="113" t="s">
        <v>27</v>
      </c>
    </row>
    <row r="412" spans="1:8" x14ac:dyDescent="0.25">
      <c r="A412" s="35" t="s">
        <v>650</v>
      </c>
      <c r="B412" s="36" t="s">
        <v>53</v>
      </c>
      <c r="C412" s="37" t="s">
        <v>26</v>
      </c>
      <c r="D412" s="38" t="s">
        <v>27</v>
      </c>
      <c r="E412" s="116" t="s">
        <v>27</v>
      </c>
      <c r="F412" s="115" t="str">
        <f t="shared" si="16"/>
        <v>нд</v>
      </c>
      <c r="G412" s="115" t="str">
        <f t="shared" si="17"/>
        <v>нд</v>
      </c>
      <c r="H412" s="113" t="s">
        <v>27</v>
      </c>
    </row>
    <row r="413" spans="1:8" x14ac:dyDescent="0.25">
      <c r="A413" s="35" t="s">
        <v>651</v>
      </c>
      <c r="B413" s="43" t="s">
        <v>652</v>
      </c>
      <c r="C413" s="37" t="s">
        <v>26</v>
      </c>
      <c r="D413" s="38" t="s">
        <v>27</v>
      </c>
      <c r="E413" s="116" t="s">
        <v>27</v>
      </c>
      <c r="F413" s="44" t="str">
        <f t="shared" si="16"/>
        <v>нд</v>
      </c>
      <c r="G413" s="115" t="str">
        <f t="shared" si="17"/>
        <v>нд</v>
      </c>
      <c r="H413" s="113" t="s">
        <v>27</v>
      </c>
    </row>
    <row r="414" spans="1:8" x14ac:dyDescent="0.25">
      <c r="A414" s="35" t="s">
        <v>653</v>
      </c>
      <c r="B414" s="43" t="s">
        <v>654</v>
      </c>
      <c r="C414" s="37" t="s">
        <v>26</v>
      </c>
      <c r="D414" s="38" t="s">
        <v>27</v>
      </c>
      <c r="E414" s="116" t="s">
        <v>27</v>
      </c>
      <c r="F414" s="44" t="str">
        <f t="shared" si="16"/>
        <v>нд</v>
      </c>
      <c r="G414" s="115" t="str">
        <f t="shared" si="17"/>
        <v>нд</v>
      </c>
      <c r="H414" s="113" t="s">
        <v>27</v>
      </c>
    </row>
    <row r="415" spans="1:8" x14ac:dyDescent="0.25">
      <c r="A415" s="35" t="s">
        <v>655</v>
      </c>
      <c r="B415" s="43" t="s">
        <v>639</v>
      </c>
      <c r="C415" s="37" t="s">
        <v>26</v>
      </c>
      <c r="D415" s="38" t="s">
        <v>27</v>
      </c>
      <c r="E415" s="116" t="s">
        <v>27</v>
      </c>
      <c r="F415" s="44" t="str">
        <f t="shared" si="16"/>
        <v>нд</v>
      </c>
      <c r="G415" s="115" t="str">
        <f t="shared" si="17"/>
        <v>нд</v>
      </c>
      <c r="H415" s="113" t="s">
        <v>27</v>
      </c>
    </row>
    <row r="416" spans="1:8" ht="31.5" x14ac:dyDescent="0.25">
      <c r="A416" s="35" t="s">
        <v>656</v>
      </c>
      <c r="B416" s="43" t="s">
        <v>31</v>
      </c>
      <c r="C416" s="37" t="s">
        <v>26</v>
      </c>
      <c r="D416" s="38" t="s">
        <v>27</v>
      </c>
      <c r="E416" s="116" t="s">
        <v>27</v>
      </c>
      <c r="F416" s="44" t="str">
        <f t="shared" si="16"/>
        <v>нд</v>
      </c>
      <c r="G416" s="115" t="str">
        <f t="shared" si="17"/>
        <v>нд</v>
      </c>
      <c r="H416" s="113" t="s">
        <v>27</v>
      </c>
    </row>
    <row r="417" spans="1:10" ht="31.5" x14ac:dyDescent="0.25">
      <c r="A417" s="35" t="s">
        <v>657</v>
      </c>
      <c r="B417" s="43" t="s">
        <v>33</v>
      </c>
      <c r="C417" s="37" t="s">
        <v>26</v>
      </c>
      <c r="D417" s="38" t="s">
        <v>27</v>
      </c>
      <c r="E417" s="116" t="s">
        <v>27</v>
      </c>
      <c r="F417" s="44" t="str">
        <f t="shared" si="16"/>
        <v>нд</v>
      </c>
      <c r="G417" s="115" t="str">
        <f t="shared" si="17"/>
        <v>нд</v>
      </c>
      <c r="H417" s="113" t="s">
        <v>27</v>
      </c>
    </row>
    <row r="418" spans="1:10" ht="31.5" x14ac:dyDescent="0.25">
      <c r="A418" s="35" t="s">
        <v>658</v>
      </c>
      <c r="B418" s="43" t="s">
        <v>35</v>
      </c>
      <c r="C418" s="37" t="s">
        <v>26</v>
      </c>
      <c r="D418" s="38" t="s">
        <v>27</v>
      </c>
      <c r="E418" s="116" t="s">
        <v>27</v>
      </c>
      <c r="F418" s="44" t="str">
        <f t="shared" si="16"/>
        <v>нд</v>
      </c>
      <c r="G418" s="115" t="str">
        <f t="shared" si="17"/>
        <v>нд</v>
      </c>
      <c r="H418" s="113" t="s">
        <v>27</v>
      </c>
    </row>
    <row r="419" spans="1:10" x14ac:dyDescent="0.25">
      <c r="A419" s="35" t="s">
        <v>659</v>
      </c>
      <c r="B419" s="43" t="s">
        <v>417</v>
      </c>
      <c r="C419" s="37" t="s">
        <v>26</v>
      </c>
      <c r="D419" s="38" t="s">
        <v>27</v>
      </c>
      <c r="E419" s="116" t="s">
        <v>27</v>
      </c>
      <c r="F419" s="44" t="str">
        <f t="shared" si="16"/>
        <v>нд</v>
      </c>
      <c r="G419" s="115" t="str">
        <f t="shared" si="17"/>
        <v>нд</v>
      </c>
      <c r="H419" s="113" t="s">
        <v>27</v>
      </c>
    </row>
    <row r="420" spans="1:10" x14ac:dyDescent="0.25">
      <c r="A420" s="35" t="s">
        <v>660</v>
      </c>
      <c r="B420" s="43" t="s">
        <v>420</v>
      </c>
      <c r="C420" s="37" t="s">
        <v>26</v>
      </c>
      <c r="D420" s="38" t="s">
        <v>27</v>
      </c>
      <c r="E420" s="116" t="s">
        <v>27</v>
      </c>
      <c r="F420" s="44" t="str">
        <f t="shared" si="16"/>
        <v>нд</v>
      </c>
      <c r="G420" s="115" t="str">
        <f t="shared" si="17"/>
        <v>нд</v>
      </c>
      <c r="H420" s="113" t="s">
        <v>27</v>
      </c>
    </row>
    <row r="421" spans="1:10" x14ac:dyDescent="0.25">
      <c r="A421" s="35" t="s">
        <v>661</v>
      </c>
      <c r="B421" s="43" t="s">
        <v>423</v>
      </c>
      <c r="C421" s="37" t="s">
        <v>26</v>
      </c>
      <c r="D421" s="38" t="s">
        <v>27</v>
      </c>
      <c r="E421" s="116" t="s">
        <v>27</v>
      </c>
      <c r="F421" s="44" t="str">
        <f t="shared" si="16"/>
        <v>нд</v>
      </c>
      <c r="G421" s="115" t="str">
        <f t="shared" si="17"/>
        <v>нд</v>
      </c>
      <c r="H421" s="113" t="s">
        <v>27</v>
      </c>
    </row>
    <row r="422" spans="1:10" x14ac:dyDescent="0.25">
      <c r="A422" s="35" t="s">
        <v>662</v>
      </c>
      <c r="B422" s="43" t="s">
        <v>429</v>
      </c>
      <c r="C422" s="37" t="s">
        <v>26</v>
      </c>
      <c r="D422" s="38" t="s">
        <v>27</v>
      </c>
      <c r="E422" s="116" t="s">
        <v>27</v>
      </c>
      <c r="F422" s="44" t="str">
        <f t="shared" si="16"/>
        <v>нд</v>
      </c>
      <c r="G422" s="115" t="str">
        <f t="shared" si="17"/>
        <v>нд</v>
      </c>
      <c r="H422" s="113" t="s">
        <v>27</v>
      </c>
    </row>
    <row r="423" spans="1:10" x14ac:dyDescent="0.25">
      <c r="A423" s="35" t="s">
        <v>663</v>
      </c>
      <c r="B423" s="43" t="s">
        <v>431</v>
      </c>
      <c r="C423" s="37" t="s">
        <v>26</v>
      </c>
      <c r="D423" s="38" t="s">
        <v>27</v>
      </c>
      <c r="E423" s="116" t="s">
        <v>27</v>
      </c>
      <c r="F423" s="44" t="str">
        <f t="shared" si="16"/>
        <v>нд</v>
      </c>
      <c r="G423" s="115" t="str">
        <f t="shared" si="17"/>
        <v>нд</v>
      </c>
      <c r="H423" s="113" t="s">
        <v>27</v>
      </c>
    </row>
    <row r="424" spans="1:10" ht="31.5" x14ac:dyDescent="0.25">
      <c r="A424" s="35" t="s">
        <v>664</v>
      </c>
      <c r="B424" s="43" t="s">
        <v>434</v>
      </c>
      <c r="C424" s="37" t="s">
        <v>26</v>
      </c>
      <c r="D424" s="38" t="s">
        <v>27</v>
      </c>
      <c r="E424" s="116" t="s">
        <v>27</v>
      </c>
      <c r="F424" s="44" t="str">
        <f t="shared" si="16"/>
        <v>нд</v>
      </c>
      <c r="G424" s="115" t="str">
        <f t="shared" si="17"/>
        <v>нд</v>
      </c>
      <c r="H424" s="113" t="s">
        <v>27</v>
      </c>
    </row>
    <row r="425" spans="1:10" x14ac:dyDescent="0.25">
      <c r="A425" s="35" t="s">
        <v>665</v>
      </c>
      <c r="B425" s="36" t="s">
        <v>51</v>
      </c>
      <c r="C425" s="37" t="s">
        <v>26</v>
      </c>
      <c r="D425" s="38" t="s">
        <v>27</v>
      </c>
      <c r="E425" s="116" t="s">
        <v>27</v>
      </c>
      <c r="F425" s="44" t="str">
        <f t="shared" si="16"/>
        <v>нд</v>
      </c>
      <c r="G425" s="115" t="str">
        <f t="shared" si="17"/>
        <v>нд</v>
      </c>
      <c r="H425" s="113" t="s">
        <v>27</v>
      </c>
    </row>
    <row r="426" spans="1:10" x14ac:dyDescent="0.25">
      <c r="A426" s="35" t="s">
        <v>666</v>
      </c>
      <c r="B426" s="36" t="s">
        <v>53</v>
      </c>
      <c r="C426" s="37" t="s">
        <v>26</v>
      </c>
      <c r="D426" s="38" t="s">
        <v>27</v>
      </c>
      <c r="E426" s="116" t="s">
        <v>27</v>
      </c>
      <c r="F426" s="44" t="str">
        <f t="shared" si="16"/>
        <v>нд</v>
      </c>
      <c r="G426" s="115" t="str">
        <f t="shared" si="17"/>
        <v>нд</v>
      </c>
      <c r="H426" s="113" t="s">
        <v>27</v>
      </c>
    </row>
    <row r="427" spans="1:10" x14ac:dyDescent="0.25">
      <c r="A427" s="35" t="s">
        <v>38</v>
      </c>
      <c r="B427" s="43" t="s">
        <v>667</v>
      </c>
      <c r="C427" s="37" t="s">
        <v>26</v>
      </c>
      <c r="D427" s="38">
        <v>0</v>
      </c>
      <c r="E427" s="50">
        <v>0</v>
      </c>
      <c r="F427" s="44">
        <f t="shared" si="16"/>
        <v>0</v>
      </c>
      <c r="G427" s="115" t="str">
        <f t="shared" si="17"/>
        <v>нд</v>
      </c>
      <c r="H427" s="113" t="s">
        <v>27</v>
      </c>
    </row>
    <row r="428" spans="1:10" x14ac:dyDescent="0.25">
      <c r="A428" s="35" t="s">
        <v>40</v>
      </c>
      <c r="B428" s="43" t="s">
        <v>668</v>
      </c>
      <c r="C428" s="37" t="s">
        <v>26</v>
      </c>
      <c r="D428" s="38" t="s">
        <v>27</v>
      </c>
      <c r="E428" s="39" t="s">
        <v>27</v>
      </c>
      <c r="F428" s="44" t="str">
        <f t="shared" si="16"/>
        <v>нд</v>
      </c>
      <c r="G428" s="115" t="str">
        <f t="shared" si="17"/>
        <v>нд</v>
      </c>
      <c r="H428" s="113" t="s">
        <v>27</v>
      </c>
    </row>
    <row r="429" spans="1:10" ht="18.75" x14ac:dyDescent="0.3">
      <c r="A429" s="35" t="s">
        <v>669</v>
      </c>
      <c r="B429" s="43" t="s">
        <v>670</v>
      </c>
      <c r="C429" s="37" t="s">
        <v>26</v>
      </c>
      <c r="D429" s="38" t="s">
        <v>27</v>
      </c>
      <c r="E429" s="39" t="s">
        <v>27</v>
      </c>
      <c r="F429" s="44" t="str">
        <f t="shared" si="16"/>
        <v>нд</v>
      </c>
      <c r="G429" s="115" t="str">
        <f t="shared" si="17"/>
        <v>нд</v>
      </c>
      <c r="H429" s="113" t="s">
        <v>27</v>
      </c>
      <c r="I429" s="118"/>
      <c r="J429" s="119"/>
    </row>
    <row r="430" spans="1:10" x14ac:dyDescent="0.25">
      <c r="A430" s="35" t="s">
        <v>671</v>
      </c>
      <c r="B430" s="43" t="s">
        <v>672</v>
      </c>
      <c r="C430" s="37" t="s">
        <v>26</v>
      </c>
      <c r="D430" s="38" t="s">
        <v>27</v>
      </c>
      <c r="E430" s="39" t="s">
        <v>27</v>
      </c>
      <c r="F430" s="44" t="str">
        <f t="shared" si="16"/>
        <v>нд</v>
      </c>
      <c r="G430" s="115" t="str">
        <f t="shared" si="17"/>
        <v>нд</v>
      </c>
      <c r="H430" s="113" t="s">
        <v>27</v>
      </c>
      <c r="I430" s="120"/>
    </row>
    <row r="431" spans="1:10" x14ac:dyDescent="0.25">
      <c r="A431" s="35" t="s">
        <v>56</v>
      </c>
      <c r="B431" s="114" t="s">
        <v>673</v>
      </c>
      <c r="C431" s="37" t="s">
        <v>26</v>
      </c>
      <c r="D431" s="38" t="s">
        <v>27</v>
      </c>
      <c r="E431" s="39" t="s">
        <v>27</v>
      </c>
      <c r="F431" s="44" t="str">
        <f t="shared" si="16"/>
        <v>нд</v>
      </c>
      <c r="G431" s="115" t="str">
        <f t="shared" si="17"/>
        <v>нд</v>
      </c>
      <c r="H431" s="113" t="s">
        <v>27</v>
      </c>
    </row>
    <row r="432" spans="1:10" x14ac:dyDescent="0.25">
      <c r="A432" s="35" t="s">
        <v>58</v>
      </c>
      <c r="B432" s="43" t="s">
        <v>674</v>
      </c>
      <c r="C432" s="37" t="s">
        <v>26</v>
      </c>
      <c r="D432" s="38" t="s">
        <v>27</v>
      </c>
      <c r="E432" s="39" t="s">
        <v>27</v>
      </c>
      <c r="F432" s="44" t="str">
        <f t="shared" si="16"/>
        <v>нд</v>
      </c>
      <c r="G432" s="115" t="str">
        <f t="shared" si="17"/>
        <v>нд</v>
      </c>
      <c r="H432" s="113" t="s">
        <v>27</v>
      </c>
    </row>
    <row r="433" spans="1:8" x14ac:dyDescent="0.25">
      <c r="A433" s="35" t="s">
        <v>62</v>
      </c>
      <c r="B433" s="43" t="s">
        <v>675</v>
      </c>
      <c r="C433" s="37" t="s">
        <v>26</v>
      </c>
      <c r="D433" s="38" t="s">
        <v>27</v>
      </c>
      <c r="E433" s="39" t="s">
        <v>27</v>
      </c>
      <c r="F433" s="44" t="str">
        <f t="shared" si="16"/>
        <v>нд</v>
      </c>
      <c r="G433" s="115" t="str">
        <f t="shared" si="17"/>
        <v>нд</v>
      </c>
      <c r="H433" s="113" t="s">
        <v>27</v>
      </c>
    </row>
    <row r="434" spans="1:8" x14ac:dyDescent="0.25">
      <c r="A434" s="35" t="s">
        <v>63</v>
      </c>
      <c r="B434" s="43" t="s">
        <v>676</v>
      </c>
      <c r="C434" s="37" t="s">
        <v>26</v>
      </c>
      <c r="D434" s="38" t="s">
        <v>27</v>
      </c>
      <c r="E434" s="39" t="s">
        <v>27</v>
      </c>
      <c r="F434" s="44" t="str">
        <f t="shared" si="16"/>
        <v>нд</v>
      </c>
      <c r="G434" s="115" t="str">
        <f t="shared" si="17"/>
        <v>нд</v>
      </c>
      <c r="H434" s="113" t="s">
        <v>27</v>
      </c>
    </row>
    <row r="435" spans="1:8" x14ac:dyDescent="0.25">
      <c r="A435" s="35" t="s">
        <v>64</v>
      </c>
      <c r="B435" s="43" t="s">
        <v>677</v>
      </c>
      <c r="C435" s="37" t="s">
        <v>26</v>
      </c>
      <c r="D435" s="38" t="s">
        <v>27</v>
      </c>
      <c r="E435" s="39" t="s">
        <v>27</v>
      </c>
      <c r="F435" s="44" t="str">
        <f t="shared" si="16"/>
        <v>нд</v>
      </c>
      <c r="G435" s="115" t="str">
        <f t="shared" si="17"/>
        <v>нд</v>
      </c>
      <c r="H435" s="113" t="s">
        <v>27</v>
      </c>
    </row>
    <row r="436" spans="1:8" x14ac:dyDescent="0.25">
      <c r="A436" s="35" t="s">
        <v>65</v>
      </c>
      <c r="B436" s="43" t="s">
        <v>678</v>
      </c>
      <c r="C436" s="37" t="s">
        <v>26</v>
      </c>
      <c r="D436" s="38" t="s">
        <v>27</v>
      </c>
      <c r="E436" s="39" t="s">
        <v>27</v>
      </c>
      <c r="F436" s="44" t="str">
        <f t="shared" si="16"/>
        <v>нд</v>
      </c>
      <c r="G436" s="115" t="str">
        <f t="shared" si="17"/>
        <v>нд</v>
      </c>
      <c r="H436" s="113" t="s">
        <v>27</v>
      </c>
    </row>
    <row r="437" spans="1:8" x14ac:dyDescent="0.25">
      <c r="A437" s="35" t="s">
        <v>105</v>
      </c>
      <c r="B437" s="43" t="s">
        <v>316</v>
      </c>
      <c r="C437" s="37" t="s">
        <v>26</v>
      </c>
      <c r="D437" s="38" t="s">
        <v>27</v>
      </c>
      <c r="E437" s="39" t="s">
        <v>27</v>
      </c>
      <c r="F437" s="44" t="str">
        <f t="shared" ref="F437:F451" si="18">IFERROR(E437-D437,"нд")</f>
        <v>нд</v>
      </c>
      <c r="G437" s="115" t="str">
        <f t="shared" ref="G437:G451" si="19">IFERROR(F437/D437*100,"нд")</f>
        <v>нд</v>
      </c>
      <c r="H437" s="113" t="s">
        <v>27</v>
      </c>
    </row>
    <row r="438" spans="1:8" x14ac:dyDescent="0.25">
      <c r="A438" s="35" t="s">
        <v>679</v>
      </c>
      <c r="B438" s="43" t="s">
        <v>680</v>
      </c>
      <c r="C438" s="37" t="s">
        <v>26</v>
      </c>
      <c r="D438" s="38" t="s">
        <v>27</v>
      </c>
      <c r="E438" s="121" t="s">
        <v>27</v>
      </c>
      <c r="F438" s="115" t="str">
        <f t="shared" si="18"/>
        <v>нд</v>
      </c>
      <c r="G438" s="115" t="str">
        <f t="shared" si="19"/>
        <v>нд</v>
      </c>
      <c r="H438" s="113" t="s">
        <v>27</v>
      </c>
    </row>
    <row r="439" spans="1:8" x14ac:dyDescent="0.25">
      <c r="A439" s="35" t="s">
        <v>108</v>
      </c>
      <c r="B439" s="43" t="s">
        <v>318</v>
      </c>
      <c r="C439" s="37" t="s">
        <v>26</v>
      </c>
      <c r="D439" s="38" t="s">
        <v>27</v>
      </c>
      <c r="E439" s="121" t="s">
        <v>27</v>
      </c>
      <c r="F439" s="115" t="str">
        <f t="shared" si="18"/>
        <v>нд</v>
      </c>
      <c r="G439" s="115" t="str">
        <f t="shared" si="19"/>
        <v>нд</v>
      </c>
      <c r="H439" s="113" t="s">
        <v>27</v>
      </c>
    </row>
    <row r="440" spans="1:8" ht="31.5" x14ac:dyDescent="0.25">
      <c r="A440" s="35" t="s">
        <v>681</v>
      </c>
      <c r="B440" s="43" t="s">
        <v>682</v>
      </c>
      <c r="C440" s="37" t="s">
        <v>26</v>
      </c>
      <c r="D440" s="38" t="s">
        <v>27</v>
      </c>
      <c r="E440" s="121" t="s">
        <v>27</v>
      </c>
      <c r="F440" s="115" t="str">
        <f t="shared" si="18"/>
        <v>нд</v>
      </c>
      <c r="G440" s="115" t="str">
        <f t="shared" si="19"/>
        <v>нд</v>
      </c>
      <c r="H440" s="113" t="s">
        <v>27</v>
      </c>
    </row>
    <row r="441" spans="1:8" x14ac:dyDescent="0.25">
      <c r="A441" s="35" t="s">
        <v>66</v>
      </c>
      <c r="B441" s="43" t="s">
        <v>683</v>
      </c>
      <c r="C441" s="37" t="s">
        <v>26</v>
      </c>
      <c r="D441" s="38" t="s">
        <v>27</v>
      </c>
      <c r="E441" s="39" t="s">
        <v>27</v>
      </c>
      <c r="F441" s="44" t="str">
        <f t="shared" si="18"/>
        <v>нд</v>
      </c>
      <c r="G441" s="115" t="str">
        <f t="shared" si="19"/>
        <v>нд</v>
      </c>
      <c r="H441" s="113" t="s">
        <v>27</v>
      </c>
    </row>
    <row r="442" spans="1:8" ht="16.5" thickBot="1" x14ac:dyDescent="0.3">
      <c r="A442" s="59" t="s">
        <v>67</v>
      </c>
      <c r="B442" s="122" t="s">
        <v>684</v>
      </c>
      <c r="C442" s="37" t="s">
        <v>26</v>
      </c>
      <c r="D442" s="62" t="s">
        <v>27</v>
      </c>
      <c r="E442" s="69" t="s">
        <v>27</v>
      </c>
      <c r="F442" s="70" t="str">
        <f t="shared" si="18"/>
        <v>нд</v>
      </c>
      <c r="G442" s="123" t="str">
        <f t="shared" si="19"/>
        <v>нд</v>
      </c>
      <c r="H442" s="124" t="s">
        <v>27</v>
      </c>
    </row>
    <row r="443" spans="1:8" x14ac:dyDescent="0.25">
      <c r="A443" s="27" t="s">
        <v>127</v>
      </c>
      <c r="B443" s="28" t="s">
        <v>119</v>
      </c>
      <c r="C443" s="125" t="s">
        <v>124</v>
      </c>
      <c r="D443" s="126" t="s">
        <v>27</v>
      </c>
      <c r="E443" s="127" t="s">
        <v>27</v>
      </c>
      <c r="F443" s="128" t="str">
        <f t="shared" si="18"/>
        <v>нд</v>
      </c>
      <c r="G443" s="32" t="str">
        <f t="shared" si="19"/>
        <v>нд</v>
      </c>
      <c r="H443" s="34" t="s">
        <v>27</v>
      </c>
    </row>
    <row r="444" spans="1:8" ht="47.25" x14ac:dyDescent="0.25">
      <c r="A444" s="35" t="s">
        <v>685</v>
      </c>
      <c r="B444" s="43" t="s">
        <v>686</v>
      </c>
      <c r="C444" s="37" t="s">
        <v>26</v>
      </c>
      <c r="D444" s="129" t="s">
        <v>27</v>
      </c>
      <c r="E444" s="130" t="s">
        <v>27</v>
      </c>
      <c r="F444" s="44" t="s">
        <v>27</v>
      </c>
      <c r="G444" s="115" t="str">
        <f t="shared" si="19"/>
        <v>нд</v>
      </c>
      <c r="H444" s="42" t="s">
        <v>27</v>
      </c>
    </row>
    <row r="445" spans="1:8" x14ac:dyDescent="0.25">
      <c r="A445" s="35" t="s">
        <v>130</v>
      </c>
      <c r="B445" s="43" t="s">
        <v>687</v>
      </c>
      <c r="C445" s="37" t="s">
        <v>26</v>
      </c>
      <c r="D445" s="129" t="s">
        <v>27</v>
      </c>
      <c r="E445" s="130" t="s">
        <v>27</v>
      </c>
      <c r="F445" s="44" t="s">
        <v>27</v>
      </c>
      <c r="G445" s="115" t="str">
        <f t="shared" si="19"/>
        <v>нд</v>
      </c>
      <c r="H445" s="42" t="s">
        <v>27</v>
      </c>
    </row>
    <row r="446" spans="1:8" x14ac:dyDescent="0.25">
      <c r="A446" s="35" t="s">
        <v>131</v>
      </c>
      <c r="B446" s="43" t="s">
        <v>688</v>
      </c>
      <c r="C446" s="37" t="s">
        <v>26</v>
      </c>
      <c r="D446" s="129" t="s">
        <v>27</v>
      </c>
      <c r="E446" s="121" t="s">
        <v>27</v>
      </c>
      <c r="F446" s="115" t="str">
        <f t="shared" si="18"/>
        <v>нд</v>
      </c>
      <c r="G446" s="44" t="str">
        <f t="shared" si="19"/>
        <v>нд</v>
      </c>
      <c r="H446" s="42" t="s">
        <v>27</v>
      </c>
    </row>
    <row r="447" spans="1:8" x14ac:dyDescent="0.25">
      <c r="A447" s="35" t="s">
        <v>132</v>
      </c>
      <c r="B447" s="43" t="s">
        <v>689</v>
      </c>
      <c r="C447" s="37" t="s">
        <v>26</v>
      </c>
      <c r="D447" s="129" t="s">
        <v>27</v>
      </c>
      <c r="E447" s="121" t="s">
        <v>27</v>
      </c>
      <c r="F447" s="115" t="str">
        <f t="shared" si="18"/>
        <v>нд</v>
      </c>
      <c r="G447" s="44" t="str">
        <f t="shared" si="19"/>
        <v>нд</v>
      </c>
      <c r="H447" s="42" t="s">
        <v>27</v>
      </c>
    </row>
    <row r="448" spans="1:8" ht="31.5" x14ac:dyDescent="0.25">
      <c r="A448" s="35" t="s">
        <v>133</v>
      </c>
      <c r="B448" s="43" t="s">
        <v>690</v>
      </c>
      <c r="C448" s="131" t="s">
        <v>124</v>
      </c>
      <c r="D448" s="132" t="s">
        <v>27</v>
      </c>
      <c r="E448" s="121" t="s">
        <v>27</v>
      </c>
      <c r="F448" s="115" t="str">
        <f t="shared" si="18"/>
        <v>нд</v>
      </c>
      <c r="G448" s="44" t="str">
        <f t="shared" si="19"/>
        <v>нд</v>
      </c>
      <c r="H448" s="42" t="s">
        <v>27</v>
      </c>
    </row>
    <row r="449" spans="1:8" x14ac:dyDescent="0.25">
      <c r="A449" s="35" t="s">
        <v>691</v>
      </c>
      <c r="B449" s="43" t="s">
        <v>692</v>
      </c>
      <c r="C449" s="37" t="s">
        <v>26</v>
      </c>
      <c r="D449" s="129" t="s">
        <v>27</v>
      </c>
      <c r="E449" s="121" t="s">
        <v>27</v>
      </c>
      <c r="F449" s="115" t="str">
        <f t="shared" si="18"/>
        <v>нд</v>
      </c>
      <c r="G449" s="44" t="str">
        <f t="shared" si="19"/>
        <v>нд</v>
      </c>
      <c r="H449" s="42" t="s">
        <v>27</v>
      </c>
    </row>
    <row r="450" spans="1:8" x14ac:dyDescent="0.25">
      <c r="A450" s="35" t="s">
        <v>693</v>
      </c>
      <c r="B450" s="43" t="s">
        <v>694</v>
      </c>
      <c r="C450" s="37" t="s">
        <v>26</v>
      </c>
      <c r="D450" s="129" t="s">
        <v>27</v>
      </c>
      <c r="E450" s="121" t="s">
        <v>27</v>
      </c>
      <c r="F450" s="115" t="str">
        <f t="shared" si="18"/>
        <v>нд</v>
      </c>
      <c r="G450" s="44" t="str">
        <f t="shared" si="19"/>
        <v>нд</v>
      </c>
      <c r="H450" s="42" t="s">
        <v>27</v>
      </c>
    </row>
    <row r="451" spans="1:8" ht="16.5" thickBot="1" x14ac:dyDescent="0.3">
      <c r="A451" s="66" t="s">
        <v>695</v>
      </c>
      <c r="B451" s="81" t="s">
        <v>696</v>
      </c>
      <c r="C451" s="48" t="s">
        <v>26</v>
      </c>
      <c r="D451" s="91" t="s">
        <v>27</v>
      </c>
      <c r="E451" s="133" t="s">
        <v>27</v>
      </c>
      <c r="F451" s="134" t="str">
        <f t="shared" si="18"/>
        <v>нд</v>
      </c>
      <c r="G451" s="70" t="str">
        <f t="shared" si="19"/>
        <v>нд</v>
      </c>
      <c r="H451" s="71" t="s">
        <v>27</v>
      </c>
    </row>
    <row r="452" spans="1:8" s="5" customFormat="1" x14ac:dyDescent="0.25">
      <c r="A452" s="1"/>
      <c r="B452" s="2"/>
      <c r="C452" s="3"/>
      <c r="D452" s="4"/>
      <c r="E452" s="4"/>
      <c r="F452" s="4"/>
      <c r="H452" s="2"/>
    </row>
    <row r="453" spans="1:8" s="5" customFormat="1" x14ac:dyDescent="0.25">
      <c r="A453" s="1"/>
      <c r="B453" s="2"/>
      <c r="C453" s="3"/>
      <c r="D453" s="4"/>
      <c r="E453" s="4"/>
      <c r="F453" s="4"/>
      <c r="H453" s="2"/>
    </row>
    <row r="454" spans="1:8" s="5" customFormat="1" x14ac:dyDescent="0.25">
      <c r="A454" s="135" t="s">
        <v>697</v>
      </c>
      <c r="B454" s="2"/>
      <c r="C454" s="3"/>
      <c r="D454" s="4"/>
      <c r="E454" s="4"/>
      <c r="F454" s="4"/>
      <c r="H454" s="2"/>
    </row>
    <row r="455" spans="1:8" s="5" customFormat="1" x14ac:dyDescent="0.25">
      <c r="A455" s="142" t="s">
        <v>698</v>
      </c>
      <c r="B455" s="142"/>
      <c r="C455" s="142"/>
      <c r="D455" s="142"/>
      <c r="E455" s="142"/>
      <c r="F455" s="142"/>
      <c r="G455" s="142"/>
      <c r="H455" s="142"/>
    </row>
    <row r="456" spans="1:8" s="5" customFormat="1" x14ac:dyDescent="0.25">
      <c r="A456" s="142" t="s">
        <v>699</v>
      </c>
      <c r="B456" s="142"/>
      <c r="C456" s="142"/>
      <c r="D456" s="142"/>
      <c r="E456" s="142"/>
      <c r="F456" s="142"/>
      <c r="G456" s="142"/>
      <c r="H456" s="142"/>
    </row>
    <row r="457" spans="1:8" s="5" customFormat="1" x14ac:dyDescent="0.25">
      <c r="A457" s="142" t="s">
        <v>700</v>
      </c>
      <c r="B457" s="142"/>
      <c r="C457" s="142"/>
      <c r="D457" s="142"/>
      <c r="E457" s="142"/>
      <c r="F457" s="142"/>
      <c r="G457" s="142"/>
      <c r="H457" s="142"/>
    </row>
    <row r="458" spans="1:8" s="5" customFormat="1" ht="24" customHeight="1" x14ac:dyDescent="0.25">
      <c r="A458" s="143" t="s">
        <v>701</v>
      </c>
      <c r="B458" s="143"/>
      <c r="C458" s="143"/>
      <c r="D458" s="143"/>
      <c r="E458" s="143"/>
      <c r="F458" s="143"/>
      <c r="G458" s="143"/>
      <c r="H458" s="143"/>
    </row>
    <row r="459" spans="1:8" s="5" customFormat="1" x14ac:dyDescent="0.25">
      <c r="A459" s="144" t="s">
        <v>702</v>
      </c>
      <c r="B459" s="144"/>
      <c r="C459" s="144"/>
      <c r="D459" s="144"/>
      <c r="E459" s="144"/>
      <c r="F459" s="144"/>
      <c r="G459" s="144"/>
      <c r="H459" s="144"/>
    </row>
    <row r="460" spans="1:8" s="5" customFormat="1" x14ac:dyDescent="0.25">
      <c r="A460" s="1"/>
      <c r="B460" s="2"/>
      <c r="C460" s="3"/>
      <c r="D460" s="4"/>
      <c r="E460" s="4"/>
      <c r="F460" s="4"/>
      <c r="H460" s="2"/>
    </row>
    <row r="461" spans="1:8" s="5" customFormat="1" x14ac:dyDescent="0.25">
      <c r="A461" s="1"/>
      <c r="B461" s="2"/>
      <c r="C461" s="3"/>
      <c r="D461" s="4"/>
      <c r="E461" s="4"/>
      <c r="F461" s="4"/>
      <c r="H461" s="2"/>
    </row>
    <row r="462" spans="1:8" s="5" customFormat="1" x14ac:dyDescent="0.25">
      <c r="A462" s="1"/>
      <c r="B462" s="2"/>
      <c r="C462" s="3"/>
      <c r="D462" s="4"/>
      <c r="E462" s="4"/>
      <c r="F462" s="4"/>
      <c r="H462" s="2"/>
    </row>
    <row r="463" spans="1:8" s="5" customFormat="1" x14ac:dyDescent="0.25">
      <c r="A463" s="1"/>
      <c r="B463" s="2"/>
      <c r="C463" s="3"/>
      <c r="D463" s="4"/>
      <c r="E463" s="4"/>
      <c r="F463" s="4"/>
      <c r="H463" s="2"/>
    </row>
    <row r="464" spans="1:8" s="5" customFormat="1" x14ac:dyDescent="0.25">
      <c r="A464" s="1"/>
      <c r="B464" s="2"/>
      <c r="C464" s="3"/>
      <c r="D464" s="4"/>
      <c r="E464" s="4"/>
      <c r="F464" s="4"/>
      <c r="H464" s="2"/>
    </row>
    <row r="465" spans="1:8" s="5" customFormat="1" x14ac:dyDescent="0.25">
      <c r="A465" s="1"/>
      <c r="B465" s="2"/>
      <c r="C465" s="3"/>
      <c r="D465" s="4"/>
      <c r="E465" s="4"/>
      <c r="F465" s="4"/>
      <c r="H465" s="2"/>
    </row>
    <row r="466" spans="1:8" s="5" customFormat="1" x14ac:dyDescent="0.25">
      <c r="A466" s="1"/>
      <c r="B466" s="2"/>
      <c r="C466" s="3"/>
      <c r="D466" s="4"/>
      <c r="E466" s="4"/>
      <c r="F466" s="4"/>
      <c r="H466" s="2"/>
    </row>
    <row r="467" spans="1:8" s="5" customFormat="1" x14ac:dyDescent="0.25">
      <c r="A467" s="1"/>
      <c r="B467" s="2"/>
      <c r="C467" s="3"/>
      <c r="D467" s="4"/>
      <c r="E467" s="4"/>
      <c r="F467" s="4"/>
      <c r="H467" s="2"/>
    </row>
    <row r="468" spans="1:8" s="5" customFormat="1" x14ac:dyDescent="0.25">
      <c r="A468" s="1"/>
      <c r="B468" s="2"/>
      <c r="C468" s="3"/>
      <c r="D468" s="4"/>
      <c r="E468" s="4"/>
      <c r="F468" s="4"/>
      <c r="H468" s="2"/>
    </row>
    <row r="469" spans="1:8" s="5" customFormat="1" x14ac:dyDescent="0.25">
      <c r="A469" s="1"/>
      <c r="B469" s="2"/>
      <c r="C469" s="3"/>
      <c r="D469" s="4"/>
      <c r="E469" s="4"/>
      <c r="F469" s="4"/>
      <c r="H469" s="2"/>
    </row>
    <row r="470" spans="1:8" s="5" customFormat="1" x14ac:dyDescent="0.25">
      <c r="A470" s="1"/>
      <c r="B470" s="2"/>
      <c r="C470" s="3"/>
      <c r="D470" s="4"/>
      <c r="E470" s="4"/>
      <c r="F470" s="4"/>
      <c r="H470" s="2"/>
    </row>
    <row r="471" spans="1:8" s="5" customFormat="1" x14ac:dyDescent="0.25">
      <c r="A471" s="1"/>
      <c r="B471" s="2"/>
      <c r="C471" s="3"/>
      <c r="D471" s="4"/>
      <c r="E471" s="4"/>
      <c r="F471" s="4"/>
      <c r="H471" s="2"/>
    </row>
    <row r="472" spans="1:8" s="5" customFormat="1" x14ac:dyDescent="0.25">
      <c r="A472" s="1"/>
      <c r="B472" s="2"/>
      <c r="C472" s="3"/>
      <c r="D472" s="4"/>
      <c r="E472" s="4"/>
      <c r="F472" s="4"/>
      <c r="H472" s="2"/>
    </row>
    <row r="473" spans="1:8" s="5" customFormat="1" x14ac:dyDescent="0.25">
      <c r="A473" s="1"/>
      <c r="B473" s="2"/>
      <c r="C473" s="3"/>
      <c r="D473" s="4"/>
      <c r="E473" s="4"/>
      <c r="F473" s="4"/>
      <c r="H473" s="2"/>
    </row>
    <row r="474" spans="1:8" s="5" customFormat="1" x14ac:dyDescent="0.25">
      <c r="A474" s="1"/>
      <c r="B474" s="2"/>
      <c r="C474" s="3"/>
      <c r="D474" s="4"/>
      <c r="E474" s="4"/>
      <c r="F474" s="4"/>
      <c r="H474" s="2"/>
    </row>
    <row r="475" spans="1:8" s="5" customFormat="1" x14ac:dyDescent="0.25">
      <c r="A475" s="1"/>
      <c r="B475" s="2"/>
      <c r="C475" s="3"/>
      <c r="D475" s="4"/>
      <c r="E475" s="4"/>
      <c r="F475" s="4"/>
      <c r="H475" s="2"/>
    </row>
    <row r="476" spans="1:8" s="5" customFormat="1" x14ac:dyDescent="0.25">
      <c r="A476" s="1"/>
      <c r="B476" s="2"/>
      <c r="C476" s="3"/>
      <c r="D476" s="4"/>
      <c r="E476" s="4"/>
      <c r="F476" s="4"/>
      <c r="H476" s="2"/>
    </row>
    <row r="477" spans="1:8" s="5" customFormat="1" x14ac:dyDescent="0.25">
      <c r="A477" s="1"/>
      <c r="B477" s="2"/>
      <c r="C477" s="3"/>
      <c r="D477" s="4"/>
      <c r="E477" s="4"/>
      <c r="F477" s="4"/>
      <c r="H477" s="2"/>
    </row>
    <row r="478" spans="1:8" s="5" customFormat="1" x14ac:dyDescent="0.25">
      <c r="A478" s="1"/>
      <c r="B478" s="2"/>
      <c r="C478" s="3"/>
      <c r="D478" s="4"/>
      <c r="E478" s="4"/>
      <c r="F478" s="4"/>
      <c r="H478" s="2"/>
    </row>
    <row r="479" spans="1:8" s="5" customFormat="1" x14ac:dyDescent="0.25">
      <c r="A479" s="1"/>
      <c r="B479" s="2"/>
      <c r="C479" s="3"/>
      <c r="D479" s="4"/>
      <c r="E479" s="4"/>
      <c r="F479" s="4"/>
      <c r="H479" s="2"/>
    </row>
    <row r="480" spans="1:8" s="5" customFormat="1" x14ac:dyDescent="0.25">
      <c r="A480" s="1"/>
      <c r="B480" s="2"/>
      <c r="C480" s="3"/>
      <c r="D480" s="4"/>
      <c r="E480" s="4"/>
      <c r="F480" s="4"/>
      <c r="H480" s="2"/>
    </row>
    <row r="481" spans="1:8" s="5" customFormat="1" x14ac:dyDescent="0.25">
      <c r="A481" s="1"/>
      <c r="B481" s="2"/>
      <c r="C481" s="3"/>
      <c r="D481" s="4"/>
      <c r="E481" s="4"/>
      <c r="F481" s="4"/>
      <c r="H481" s="2"/>
    </row>
    <row r="482" spans="1:8" s="5" customFormat="1" x14ac:dyDescent="0.25">
      <c r="A482" s="1"/>
      <c r="B482" s="2"/>
      <c r="C482" s="3"/>
      <c r="D482" s="4"/>
      <c r="E482" s="4"/>
      <c r="F482" s="4"/>
      <c r="H482" s="2"/>
    </row>
    <row r="483" spans="1:8" s="5" customFormat="1" x14ac:dyDescent="0.25">
      <c r="A483" s="1"/>
      <c r="B483" s="2"/>
      <c r="C483" s="3"/>
      <c r="D483" s="4"/>
      <c r="E483" s="4"/>
      <c r="F483" s="4"/>
      <c r="H483" s="2"/>
    </row>
    <row r="484" spans="1:8" s="5" customFormat="1" x14ac:dyDescent="0.25">
      <c r="A484" s="1"/>
      <c r="B484" s="2"/>
      <c r="C484" s="3"/>
      <c r="D484" s="4"/>
      <c r="E484" s="4"/>
      <c r="F484" s="4"/>
      <c r="H484" s="2"/>
    </row>
    <row r="485" spans="1:8" s="5" customFormat="1" x14ac:dyDescent="0.25">
      <c r="A485" s="1"/>
      <c r="B485" s="2"/>
      <c r="C485" s="3"/>
      <c r="D485" s="4"/>
      <c r="E485" s="4"/>
      <c r="F485" s="4"/>
      <c r="H485" s="2"/>
    </row>
    <row r="486" spans="1:8" s="5" customFormat="1" x14ac:dyDescent="0.25">
      <c r="A486" s="1"/>
      <c r="B486" s="2"/>
      <c r="C486" s="3"/>
      <c r="D486" s="4"/>
      <c r="E486" s="4"/>
      <c r="F486" s="4"/>
      <c r="H486" s="2"/>
    </row>
    <row r="487" spans="1:8" s="5" customFormat="1" x14ac:dyDescent="0.25">
      <c r="A487" s="1"/>
      <c r="B487" s="2"/>
      <c r="C487" s="3"/>
      <c r="D487" s="4"/>
      <c r="E487" s="4"/>
      <c r="F487" s="4"/>
      <c r="H487" s="2"/>
    </row>
    <row r="488" spans="1:8" s="5" customFormat="1" x14ac:dyDescent="0.25">
      <c r="A488" s="1"/>
      <c r="B488" s="2"/>
      <c r="C488" s="3"/>
      <c r="D488" s="4"/>
      <c r="E488" s="4"/>
      <c r="F488" s="4"/>
      <c r="H488" s="2"/>
    </row>
    <row r="489" spans="1:8" s="5" customFormat="1" x14ac:dyDescent="0.25">
      <c r="A489" s="1"/>
      <c r="B489" s="2"/>
      <c r="C489" s="3"/>
      <c r="D489" s="4"/>
      <c r="E489" s="4"/>
      <c r="F489" s="4"/>
      <c r="H489" s="2"/>
    </row>
    <row r="490" spans="1:8" s="5" customFormat="1" x14ac:dyDescent="0.25">
      <c r="A490" s="1"/>
      <c r="B490" s="2"/>
      <c r="C490" s="3"/>
      <c r="D490" s="4"/>
      <c r="E490" s="4"/>
      <c r="F490" s="4"/>
      <c r="H490" s="2"/>
    </row>
    <row r="491" spans="1:8" s="5" customFormat="1" x14ac:dyDescent="0.25">
      <c r="A491" s="1"/>
      <c r="B491" s="2"/>
      <c r="C491" s="3"/>
      <c r="D491" s="4"/>
      <c r="E491" s="4"/>
      <c r="F491" s="4"/>
      <c r="H491" s="2"/>
    </row>
    <row r="492" spans="1:8" s="5" customFormat="1" x14ac:dyDescent="0.25">
      <c r="A492" s="1"/>
      <c r="B492" s="2"/>
      <c r="C492" s="3"/>
      <c r="D492" s="4"/>
      <c r="E492" s="4"/>
      <c r="F492" s="4"/>
      <c r="H492" s="2"/>
    </row>
    <row r="493" spans="1:8" s="5" customFormat="1" x14ac:dyDescent="0.25">
      <c r="A493" s="1"/>
      <c r="B493" s="2"/>
      <c r="C493" s="3"/>
      <c r="D493" s="4"/>
      <c r="E493" s="4"/>
      <c r="F493" s="4"/>
      <c r="H493" s="2"/>
    </row>
    <row r="494" spans="1:8" s="5" customFormat="1" x14ac:dyDescent="0.25">
      <c r="A494" s="1"/>
      <c r="B494" s="2"/>
      <c r="C494" s="3"/>
      <c r="D494" s="4"/>
      <c r="E494" s="4"/>
      <c r="F494" s="4"/>
      <c r="H494" s="2"/>
    </row>
    <row r="495" spans="1:8" s="5" customFormat="1" x14ac:dyDescent="0.25">
      <c r="A495" s="1"/>
      <c r="B495" s="2"/>
      <c r="C495" s="3"/>
      <c r="D495" s="4"/>
      <c r="E495" s="4"/>
      <c r="F495" s="4"/>
      <c r="H495" s="2"/>
    </row>
    <row r="496" spans="1:8" s="5" customFormat="1" x14ac:dyDescent="0.25">
      <c r="A496" s="1"/>
      <c r="B496" s="2"/>
      <c r="C496" s="3"/>
      <c r="D496" s="4"/>
      <c r="E496" s="4"/>
      <c r="F496" s="4"/>
      <c r="H496" s="2"/>
    </row>
    <row r="497" spans="1:8" s="5" customFormat="1" x14ac:dyDescent="0.25">
      <c r="A497" s="1"/>
      <c r="B497" s="2"/>
      <c r="C497" s="3"/>
      <c r="D497" s="4"/>
      <c r="E497" s="4"/>
      <c r="F497" s="4"/>
      <c r="H497" s="2"/>
    </row>
    <row r="498" spans="1:8" s="5" customFormat="1" x14ac:dyDescent="0.25">
      <c r="A498" s="1"/>
      <c r="B498" s="2"/>
      <c r="C498" s="3"/>
      <c r="D498" s="4"/>
      <c r="E498" s="4"/>
      <c r="F498" s="4"/>
      <c r="H498" s="2"/>
    </row>
    <row r="499" spans="1:8" s="5" customFormat="1" x14ac:dyDescent="0.25">
      <c r="A499" s="1"/>
      <c r="B499" s="2"/>
      <c r="C499" s="3"/>
      <c r="D499" s="4"/>
      <c r="E499" s="4"/>
      <c r="F499" s="4"/>
      <c r="H499" s="2"/>
    </row>
    <row r="500" spans="1:8" s="5" customFormat="1" x14ac:dyDescent="0.25">
      <c r="A500" s="1"/>
      <c r="B500" s="2"/>
      <c r="C500" s="3"/>
      <c r="D500" s="4"/>
      <c r="E500" s="4"/>
      <c r="F500" s="4"/>
      <c r="H500" s="2"/>
    </row>
    <row r="501" spans="1:8" s="5" customFormat="1" x14ac:dyDescent="0.25">
      <c r="A501" s="1"/>
      <c r="B501" s="2"/>
      <c r="C501" s="3"/>
      <c r="D501" s="4"/>
      <c r="E501" s="4"/>
      <c r="F501" s="4"/>
      <c r="H501" s="2"/>
    </row>
    <row r="502" spans="1:8" s="5" customFormat="1" x14ac:dyDescent="0.25">
      <c r="A502" s="1"/>
      <c r="B502" s="2"/>
      <c r="C502" s="3"/>
      <c r="D502" s="4"/>
      <c r="E502" s="4"/>
      <c r="F502" s="4"/>
      <c r="H502" s="2"/>
    </row>
    <row r="503" spans="1:8" s="5" customFormat="1" x14ac:dyDescent="0.25">
      <c r="A503" s="1"/>
      <c r="B503" s="2"/>
      <c r="C503" s="3"/>
      <c r="D503" s="4"/>
      <c r="E503" s="4"/>
      <c r="F503" s="4"/>
      <c r="H503" s="2"/>
    </row>
    <row r="504" spans="1:8" s="5" customFormat="1" x14ac:dyDescent="0.25">
      <c r="A504" s="1"/>
      <c r="B504" s="2"/>
      <c r="C504" s="3"/>
      <c r="D504" s="4"/>
      <c r="E504" s="4"/>
      <c r="F504" s="4"/>
      <c r="H504" s="2"/>
    </row>
    <row r="505" spans="1:8" s="5" customFormat="1" x14ac:dyDescent="0.25">
      <c r="A505" s="1"/>
      <c r="B505" s="2"/>
      <c r="C505" s="3"/>
      <c r="D505" s="4"/>
      <c r="E505" s="4"/>
      <c r="F505" s="4"/>
      <c r="H505" s="2"/>
    </row>
    <row r="506" spans="1:8" s="5" customFormat="1" x14ac:dyDescent="0.25">
      <c r="A506" s="1"/>
      <c r="B506" s="2"/>
      <c r="C506" s="3"/>
      <c r="D506" s="4"/>
      <c r="E506" s="4"/>
      <c r="F506" s="4"/>
      <c r="H506" s="2"/>
    </row>
    <row r="507" spans="1:8" s="5" customFormat="1" x14ac:dyDescent="0.25">
      <c r="A507" s="1"/>
      <c r="B507" s="2"/>
      <c r="C507" s="3"/>
      <c r="D507" s="4"/>
      <c r="E507" s="4"/>
      <c r="F507" s="4"/>
      <c r="H507" s="2"/>
    </row>
    <row r="508" spans="1:8" s="5" customFormat="1" x14ac:dyDescent="0.25">
      <c r="A508" s="1"/>
      <c r="B508" s="2"/>
      <c r="C508" s="3"/>
      <c r="D508" s="4"/>
      <c r="E508" s="4"/>
      <c r="F508" s="4"/>
      <c r="H508" s="2"/>
    </row>
    <row r="509" spans="1:8" s="5" customFormat="1" x14ac:dyDescent="0.25">
      <c r="A509" s="1"/>
      <c r="B509" s="2"/>
      <c r="C509" s="3"/>
      <c r="D509" s="4"/>
      <c r="E509" s="4"/>
      <c r="F509" s="4"/>
      <c r="H509" s="2"/>
    </row>
    <row r="510" spans="1:8" s="5" customFormat="1" x14ac:dyDescent="0.25">
      <c r="A510" s="1"/>
      <c r="B510" s="2"/>
      <c r="C510" s="3"/>
      <c r="D510" s="4"/>
      <c r="E510" s="4"/>
      <c r="F510" s="4"/>
      <c r="H510" s="2"/>
    </row>
    <row r="511" spans="1:8" s="5" customFormat="1" x14ac:dyDescent="0.25">
      <c r="A511" s="1"/>
      <c r="B511" s="2"/>
      <c r="C511" s="3"/>
      <c r="D511" s="4"/>
      <c r="E511" s="4"/>
      <c r="F511" s="4"/>
      <c r="H511" s="2"/>
    </row>
    <row r="512" spans="1:8" s="5" customFormat="1" x14ac:dyDescent="0.25">
      <c r="A512" s="1"/>
      <c r="B512" s="2"/>
      <c r="C512" s="3"/>
      <c r="D512" s="4"/>
      <c r="E512" s="4"/>
      <c r="F512" s="4"/>
      <c r="H512" s="2"/>
    </row>
    <row r="513" spans="1:8" s="5" customFormat="1" x14ac:dyDescent="0.25">
      <c r="A513" s="1"/>
      <c r="B513" s="2"/>
      <c r="C513" s="3"/>
      <c r="D513" s="4"/>
      <c r="E513" s="4"/>
      <c r="F513" s="4"/>
      <c r="H513" s="2"/>
    </row>
    <row r="514" spans="1:8" s="5" customFormat="1" x14ac:dyDescent="0.25">
      <c r="A514" s="1"/>
      <c r="B514" s="2"/>
      <c r="C514" s="3"/>
      <c r="D514" s="4"/>
      <c r="E514" s="4"/>
      <c r="F514" s="4"/>
      <c r="H514" s="2"/>
    </row>
    <row r="515" spans="1:8" s="5" customFormat="1" x14ac:dyDescent="0.25">
      <c r="A515" s="1"/>
      <c r="B515" s="2"/>
      <c r="C515" s="3"/>
      <c r="D515" s="4"/>
      <c r="E515" s="4"/>
      <c r="F515" s="4"/>
      <c r="H515" s="2"/>
    </row>
    <row r="516" spans="1:8" s="5" customFormat="1" x14ac:dyDescent="0.25">
      <c r="A516" s="1"/>
      <c r="B516" s="2"/>
      <c r="C516" s="3"/>
      <c r="D516" s="4"/>
      <c r="E516" s="4"/>
      <c r="F516" s="4"/>
      <c r="H516" s="2"/>
    </row>
    <row r="517" spans="1:8" s="5" customFormat="1" x14ac:dyDescent="0.25">
      <c r="A517" s="1"/>
      <c r="B517" s="2"/>
      <c r="C517" s="3"/>
      <c r="D517" s="4"/>
      <c r="E517" s="4"/>
      <c r="F517" s="4"/>
      <c r="H517" s="2"/>
    </row>
    <row r="518" spans="1:8" s="5" customFormat="1" x14ac:dyDescent="0.25">
      <c r="A518" s="1"/>
      <c r="B518" s="2"/>
      <c r="C518" s="3"/>
      <c r="D518" s="4"/>
      <c r="E518" s="4"/>
      <c r="F518" s="4"/>
      <c r="H518" s="2"/>
    </row>
    <row r="519" spans="1:8" s="5" customFormat="1" x14ac:dyDescent="0.25">
      <c r="A519" s="1"/>
      <c r="B519" s="2"/>
      <c r="C519" s="3"/>
      <c r="D519" s="4"/>
      <c r="E519" s="4"/>
      <c r="F519" s="4"/>
      <c r="H519" s="2"/>
    </row>
    <row r="520" spans="1:8" s="5" customFormat="1" x14ac:dyDescent="0.25">
      <c r="A520" s="1"/>
      <c r="B520" s="2"/>
      <c r="C520" s="3"/>
      <c r="D520" s="4"/>
      <c r="E520" s="4"/>
      <c r="F520" s="4"/>
      <c r="H520" s="2"/>
    </row>
    <row r="521" spans="1:8" s="5" customFormat="1" x14ac:dyDescent="0.25">
      <c r="A521" s="1"/>
      <c r="B521" s="2"/>
      <c r="C521" s="3"/>
      <c r="D521" s="4"/>
      <c r="E521" s="4"/>
      <c r="F521" s="4"/>
      <c r="H521" s="2"/>
    </row>
    <row r="522" spans="1:8" s="5" customFormat="1" x14ac:dyDescent="0.25">
      <c r="A522" s="1"/>
      <c r="B522" s="2"/>
      <c r="C522" s="3"/>
      <c r="D522" s="4"/>
      <c r="E522" s="4"/>
      <c r="F522" s="4"/>
      <c r="H522" s="2"/>
    </row>
    <row r="523" spans="1:8" s="5" customFormat="1" x14ac:dyDescent="0.25">
      <c r="A523" s="1"/>
      <c r="B523" s="2"/>
      <c r="C523" s="3"/>
      <c r="D523" s="4"/>
      <c r="E523" s="4"/>
      <c r="F523" s="4"/>
      <c r="H523" s="2"/>
    </row>
    <row r="524" spans="1:8" s="5" customFormat="1" x14ac:dyDescent="0.25">
      <c r="A524" s="1"/>
      <c r="B524" s="2"/>
      <c r="C524" s="3"/>
      <c r="D524" s="4"/>
      <c r="E524" s="4"/>
      <c r="F524" s="4"/>
      <c r="H524" s="2"/>
    </row>
    <row r="525" spans="1:8" s="5" customFormat="1" x14ac:dyDescent="0.25">
      <c r="A525" s="1"/>
      <c r="B525" s="2"/>
      <c r="C525" s="3"/>
      <c r="D525" s="4"/>
      <c r="E525" s="4"/>
      <c r="F525" s="4"/>
      <c r="H525" s="2"/>
    </row>
    <row r="526" spans="1:8" s="5" customFormat="1" x14ac:dyDescent="0.25">
      <c r="A526" s="1"/>
      <c r="B526" s="2"/>
      <c r="C526" s="3"/>
      <c r="D526" s="4"/>
      <c r="E526" s="4"/>
      <c r="F526" s="4"/>
      <c r="H526" s="2"/>
    </row>
    <row r="527" spans="1:8" s="5" customFormat="1" x14ac:dyDescent="0.25">
      <c r="A527" s="1"/>
      <c r="B527" s="2"/>
      <c r="C527" s="3"/>
      <c r="D527" s="4"/>
      <c r="E527" s="4"/>
      <c r="F527" s="4"/>
      <c r="H527" s="2"/>
    </row>
    <row r="528" spans="1:8" s="5" customFormat="1" x14ac:dyDescent="0.25">
      <c r="A528" s="1"/>
      <c r="B528" s="2"/>
      <c r="C528" s="3"/>
      <c r="D528" s="4"/>
      <c r="E528" s="4"/>
      <c r="F528" s="4"/>
      <c r="H528" s="2"/>
    </row>
    <row r="529" spans="1:8" s="5" customFormat="1" x14ac:dyDescent="0.25">
      <c r="A529" s="1"/>
      <c r="B529" s="2"/>
      <c r="C529" s="3"/>
      <c r="D529" s="4"/>
      <c r="E529" s="4"/>
      <c r="F529" s="4"/>
      <c r="H529" s="2"/>
    </row>
    <row r="530" spans="1:8" s="5" customFormat="1" x14ac:dyDescent="0.25">
      <c r="A530" s="1"/>
      <c r="B530" s="2"/>
      <c r="C530" s="3"/>
      <c r="D530" s="4"/>
      <c r="E530" s="4"/>
      <c r="F530" s="4"/>
      <c r="H530" s="2"/>
    </row>
    <row r="531" spans="1:8" s="5" customFormat="1" x14ac:dyDescent="0.25">
      <c r="A531" s="1"/>
      <c r="B531" s="2"/>
      <c r="C531" s="3"/>
      <c r="D531" s="4"/>
      <c r="E531" s="4"/>
      <c r="F531" s="4"/>
      <c r="H531" s="2"/>
    </row>
    <row r="532" spans="1:8" s="5" customFormat="1" x14ac:dyDescent="0.25">
      <c r="A532" s="1"/>
      <c r="B532" s="2"/>
      <c r="C532" s="3"/>
      <c r="D532" s="4"/>
      <c r="E532" s="4"/>
      <c r="F532" s="4"/>
      <c r="H532" s="2"/>
    </row>
    <row r="533" spans="1:8" s="5" customFormat="1" x14ac:dyDescent="0.25">
      <c r="A533" s="1"/>
      <c r="B533" s="2"/>
      <c r="C533" s="3"/>
      <c r="D533" s="4"/>
      <c r="E533" s="4"/>
      <c r="F533" s="4"/>
      <c r="H533" s="2"/>
    </row>
    <row r="534" spans="1:8" s="5" customFormat="1" x14ac:dyDescent="0.25">
      <c r="A534" s="1"/>
      <c r="B534" s="2"/>
      <c r="C534" s="3"/>
      <c r="D534" s="4"/>
      <c r="E534" s="4"/>
      <c r="F534" s="4"/>
      <c r="H534" s="2"/>
    </row>
    <row r="535" spans="1:8" s="5" customFormat="1" x14ac:dyDescent="0.25">
      <c r="A535" s="1"/>
      <c r="B535" s="2"/>
      <c r="C535" s="3"/>
      <c r="D535" s="4"/>
      <c r="E535" s="4"/>
      <c r="F535" s="4"/>
      <c r="H535" s="2"/>
    </row>
    <row r="536" spans="1:8" s="5" customFormat="1" x14ac:dyDescent="0.25">
      <c r="A536" s="1"/>
      <c r="B536" s="2"/>
      <c r="C536" s="3"/>
      <c r="D536" s="4"/>
      <c r="E536" s="4"/>
      <c r="F536" s="4"/>
      <c r="H536" s="2"/>
    </row>
    <row r="537" spans="1:8" s="5" customFormat="1" x14ac:dyDescent="0.25">
      <c r="A537" s="1"/>
      <c r="B537" s="2"/>
      <c r="C537" s="3"/>
      <c r="D537" s="4"/>
      <c r="E537" s="4"/>
      <c r="F537" s="4"/>
      <c r="H537" s="2"/>
    </row>
    <row r="538" spans="1:8" s="5" customFormat="1" x14ac:dyDescent="0.25">
      <c r="A538" s="1"/>
      <c r="B538" s="2"/>
      <c r="C538" s="3"/>
      <c r="D538" s="4"/>
      <c r="E538" s="4"/>
      <c r="F538" s="4"/>
      <c r="H538" s="2"/>
    </row>
    <row r="539" spans="1:8" s="5" customFormat="1" x14ac:dyDescent="0.25">
      <c r="A539" s="1"/>
      <c r="B539" s="2"/>
      <c r="C539" s="3"/>
      <c r="D539" s="4"/>
      <c r="E539" s="4"/>
      <c r="F539" s="4"/>
      <c r="H539" s="2"/>
    </row>
    <row r="540" spans="1:8" s="5" customFormat="1" x14ac:dyDescent="0.25">
      <c r="A540" s="1"/>
      <c r="B540" s="2"/>
      <c r="C540" s="3"/>
      <c r="D540" s="4"/>
      <c r="E540" s="4"/>
      <c r="F540" s="4"/>
      <c r="H540" s="2"/>
    </row>
    <row r="541" spans="1:8" s="5" customFormat="1" x14ac:dyDescent="0.25">
      <c r="A541" s="1"/>
      <c r="B541" s="2"/>
      <c r="C541" s="3"/>
      <c r="D541" s="4"/>
      <c r="E541" s="4"/>
      <c r="F541" s="4"/>
      <c r="H541" s="2"/>
    </row>
    <row r="542" spans="1:8" s="5" customFormat="1" x14ac:dyDescent="0.25">
      <c r="A542" s="1"/>
      <c r="B542" s="2"/>
      <c r="C542" s="3"/>
      <c r="D542" s="4"/>
      <c r="E542" s="4"/>
      <c r="F542" s="4"/>
      <c r="H542" s="2"/>
    </row>
    <row r="543" spans="1:8" s="5" customFormat="1" x14ac:dyDescent="0.25">
      <c r="A543" s="1"/>
      <c r="B543" s="2"/>
      <c r="C543" s="3"/>
      <c r="D543" s="4"/>
      <c r="E543" s="4"/>
      <c r="F543" s="4"/>
      <c r="H543" s="2"/>
    </row>
    <row r="544" spans="1:8" s="5" customFormat="1" x14ac:dyDescent="0.25">
      <c r="A544" s="1"/>
      <c r="B544" s="2"/>
      <c r="C544" s="3"/>
      <c r="D544" s="4"/>
      <c r="E544" s="4"/>
      <c r="F544" s="4"/>
      <c r="H544" s="2"/>
    </row>
    <row r="545" spans="1:8" s="5" customFormat="1" x14ac:dyDescent="0.25">
      <c r="A545" s="1"/>
      <c r="B545" s="2"/>
      <c r="C545" s="3"/>
      <c r="D545" s="4"/>
      <c r="E545" s="4"/>
      <c r="F545" s="4"/>
      <c r="H545" s="2"/>
    </row>
    <row r="546" spans="1:8" s="5" customFormat="1" x14ac:dyDescent="0.25">
      <c r="A546" s="1"/>
      <c r="B546" s="2"/>
      <c r="C546" s="3"/>
      <c r="D546" s="4"/>
      <c r="E546" s="4"/>
      <c r="F546" s="4"/>
      <c r="H546" s="2"/>
    </row>
    <row r="547" spans="1:8" s="5" customFormat="1" x14ac:dyDescent="0.25">
      <c r="A547" s="1"/>
      <c r="B547" s="2"/>
      <c r="C547" s="3"/>
      <c r="D547" s="4"/>
      <c r="E547" s="4"/>
      <c r="F547" s="4"/>
      <c r="H547" s="2"/>
    </row>
    <row r="548" spans="1:8" s="5" customFormat="1" x14ac:dyDescent="0.25">
      <c r="A548" s="1"/>
      <c r="B548" s="2"/>
      <c r="C548" s="3"/>
      <c r="D548" s="4"/>
      <c r="E548" s="4"/>
      <c r="F548" s="4"/>
      <c r="H548" s="2"/>
    </row>
    <row r="549" spans="1:8" s="5" customFormat="1" x14ac:dyDescent="0.25">
      <c r="A549" s="1"/>
      <c r="B549" s="2"/>
      <c r="C549" s="3"/>
      <c r="D549" s="4"/>
      <c r="E549" s="4"/>
      <c r="F549" s="4"/>
      <c r="H549" s="2"/>
    </row>
    <row r="550" spans="1:8" s="5" customFormat="1" x14ac:dyDescent="0.25">
      <c r="A550" s="1"/>
      <c r="B550" s="2"/>
      <c r="C550" s="3"/>
      <c r="D550" s="4"/>
      <c r="E550" s="4"/>
      <c r="F550" s="4"/>
      <c r="H550" s="2"/>
    </row>
    <row r="551" spans="1:8" s="5" customFormat="1" x14ac:dyDescent="0.25">
      <c r="A551" s="1"/>
      <c r="B551" s="2"/>
      <c r="C551" s="3"/>
      <c r="D551" s="4"/>
      <c r="E551" s="4"/>
      <c r="F551" s="4"/>
      <c r="H551" s="2"/>
    </row>
    <row r="552" spans="1:8" s="5" customFormat="1" x14ac:dyDescent="0.25">
      <c r="A552" s="1"/>
      <c r="B552" s="2"/>
      <c r="C552" s="3"/>
      <c r="D552" s="4"/>
      <c r="E552" s="4"/>
      <c r="F552" s="4"/>
      <c r="H552" s="2"/>
    </row>
    <row r="553" spans="1:8" s="5" customFormat="1" x14ac:dyDescent="0.25">
      <c r="A553" s="1"/>
      <c r="B553" s="2"/>
      <c r="C553" s="3"/>
      <c r="D553" s="4"/>
      <c r="E553" s="4"/>
      <c r="F553" s="4"/>
      <c r="H553" s="2"/>
    </row>
    <row r="554" spans="1:8" s="5" customFormat="1" x14ac:dyDescent="0.25">
      <c r="A554" s="1"/>
      <c r="B554" s="2"/>
      <c r="C554" s="3"/>
      <c r="D554" s="4"/>
      <c r="E554" s="4"/>
      <c r="F554" s="4"/>
      <c r="H554" s="2"/>
    </row>
    <row r="555" spans="1:8" s="5" customFormat="1" x14ac:dyDescent="0.25">
      <c r="A555" s="1"/>
      <c r="B555" s="2"/>
      <c r="C555" s="3"/>
      <c r="D555" s="4"/>
      <c r="E555" s="4"/>
      <c r="F555" s="4"/>
      <c r="H555" s="2"/>
    </row>
    <row r="556" spans="1:8" s="5" customFormat="1" x14ac:dyDescent="0.25">
      <c r="A556" s="1"/>
      <c r="B556" s="2"/>
      <c r="C556" s="3"/>
      <c r="D556" s="4"/>
      <c r="E556" s="4"/>
      <c r="F556" s="4"/>
      <c r="H556" s="2"/>
    </row>
    <row r="557" spans="1:8" s="5" customFormat="1" x14ac:dyDescent="0.25">
      <c r="A557" s="1"/>
      <c r="B557" s="2"/>
      <c r="C557" s="3"/>
      <c r="D557" s="4"/>
      <c r="E557" s="4"/>
      <c r="F557" s="4"/>
      <c r="H557" s="2"/>
    </row>
    <row r="558" spans="1:8" s="5" customFormat="1" x14ac:dyDescent="0.25">
      <c r="A558" s="1"/>
      <c r="B558" s="2"/>
      <c r="C558" s="3"/>
      <c r="D558" s="4"/>
      <c r="E558" s="4"/>
      <c r="F558" s="4"/>
      <c r="H558" s="2"/>
    </row>
    <row r="559" spans="1:8" s="5" customFormat="1" x14ac:dyDescent="0.25">
      <c r="A559" s="1"/>
      <c r="B559" s="2"/>
      <c r="C559" s="3"/>
      <c r="D559" s="4"/>
      <c r="E559" s="4"/>
      <c r="F559" s="4"/>
      <c r="H559" s="2"/>
    </row>
    <row r="560" spans="1:8" s="5" customFormat="1" x14ac:dyDescent="0.25">
      <c r="A560" s="1"/>
      <c r="B560" s="2"/>
      <c r="C560" s="3"/>
      <c r="D560" s="4"/>
      <c r="E560" s="4"/>
      <c r="F560" s="4"/>
      <c r="H560" s="2"/>
    </row>
    <row r="561" spans="1:8" s="5" customFormat="1" x14ac:dyDescent="0.25">
      <c r="A561" s="1"/>
      <c r="B561" s="2"/>
      <c r="C561" s="3"/>
      <c r="D561" s="4"/>
      <c r="E561" s="4"/>
      <c r="F561" s="4"/>
      <c r="H561" s="2"/>
    </row>
  </sheetData>
  <mergeCells count="26">
    <mergeCell ref="A6:H7"/>
    <mergeCell ref="A12:B12"/>
    <mergeCell ref="A14:H14"/>
    <mergeCell ref="A18:H18"/>
    <mergeCell ref="A19:A20"/>
    <mergeCell ref="B19:B20"/>
    <mergeCell ref="C19:C20"/>
    <mergeCell ref="D19:E19"/>
    <mergeCell ref="F19:G19"/>
    <mergeCell ref="H19:H20"/>
    <mergeCell ref="A459:H459"/>
    <mergeCell ref="A22:H22"/>
    <mergeCell ref="A166:H166"/>
    <mergeCell ref="A318:H318"/>
    <mergeCell ref="A368:H369"/>
    <mergeCell ref="A370:A371"/>
    <mergeCell ref="B370:B371"/>
    <mergeCell ref="C370:C371"/>
    <mergeCell ref="D370:E370"/>
    <mergeCell ref="F370:G370"/>
    <mergeCell ref="H370:H371"/>
    <mergeCell ref="A373:B373"/>
    <mergeCell ref="A455:H455"/>
    <mergeCell ref="A456:H456"/>
    <mergeCell ref="A457:H457"/>
    <mergeCell ref="A458:H458"/>
  </mergeCells>
  <pageMargins left="0.78740157480314965" right="0.39370078740157483" top="0.78740157480314965" bottom="0.78740157480314965" header="0.31496062992125984" footer="0.31496062992125984"/>
  <pageSetup paperSize="8" scale="70" fitToHeight="0" orientation="portrait" r:id="rId1"/>
  <rowBreaks count="1" manualBreakCount="1">
    <brk id="228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20квФп</vt:lpstr>
      <vt:lpstr>'20квФп'!Область_печати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2022-11-14T02:04:06Z</dcterms:created>
  <dcterms:modified xsi:type="dcterms:W3CDTF">2022-11-14T02:34:59Z</dcterms:modified>
</cp:coreProperties>
</file>