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ОТЧЕТ ОБ ИСПОЛНЕНИИ ИП ЗА 2022 ГОД\ОТЧЕТ ЗА 2022 ГОД\"/>
    </mc:Choice>
  </mc:AlternateContent>
  <bookViews>
    <workbookView xWindow="0" yWindow="0" windowWidth="28800" windowHeight="12000"/>
  </bookViews>
  <sheets>
    <sheet name="1Ф год" sheetId="1" r:id="rId1"/>
  </sheets>
  <definedNames>
    <definedName name="Z_500C2F4F_1743_499A_A051_20565DBF52B2_.wvu.PrintArea" localSheetId="0" hidden="1">'1Ф год'!$A$1:$AC$82</definedName>
    <definedName name="_xlnm.Print_Area" localSheetId="0">'1Ф год'!$A$1:$AC$92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76" i="1" l="1"/>
  <c r="P74" i="1"/>
  <c r="Y74" i="1" s="1"/>
  <c r="Z74" i="1" s="1"/>
  <c r="H76" i="1"/>
  <c r="H74" i="1" s="1"/>
  <c r="G76" i="1"/>
  <c r="D74" i="1"/>
  <c r="F75" i="1"/>
  <c r="AC74" i="1"/>
  <c r="AC73" i="1" s="1"/>
  <c r="R74" i="1"/>
  <c r="R73" i="1" s="1"/>
  <c r="Q74" i="1"/>
  <c r="AA74" i="1" s="1"/>
  <c r="AA24" i="1" s="1"/>
  <c r="O74" i="1"/>
  <c r="N74" i="1"/>
  <c r="N73" i="1" s="1"/>
  <c r="L74" i="1"/>
  <c r="K74" i="1"/>
  <c r="J74" i="1"/>
  <c r="J73" i="1" s="1"/>
  <c r="I74" i="1"/>
  <c r="I73" i="1" s="1"/>
  <c r="G74" i="1"/>
  <c r="G73" i="1" s="1"/>
  <c r="F74" i="1"/>
  <c r="F73" i="1" s="1"/>
  <c r="E74" i="1"/>
  <c r="E73" i="1" s="1"/>
  <c r="L73" i="1"/>
  <c r="H73" i="1"/>
  <c r="D73" i="1"/>
  <c r="AC68" i="1"/>
  <c r="AC67" i="1" s="1"/>
  <c r="AC59" i="1" s="1"/>
  <c r="AB68" i="1"/>
  <c r="AB67" i="1" s="1"/>
  <c r="AA68" i="1"/>
  <c r="AA67" i="1" s="1"/>
  <c r="AA59" i="1" s="1"/>
  <c r="Z68" i="1"/>
  <c r="Y68" i="1"/>
  <c r="Y67" i="1" s="1"/>
  <c r="Y59" i="1" s="1"/>
  <c r="X68" i="1"/>
  <c r="X67" i="1" s="1"/>
  <c r="W68" i="1"/>
  <c r="W67" i="1" s="1"/>
  <c r="W59" i="1" s="1"/>
  <c r="V68" i="1"/>
  <c r="U68" i="1"/>
  <c r="U67" i="1" s="1"/>
  <c r="U59" i="1" s="1"/>
  <c r="U58" i="1" s="1"/>
  <c r="T68" i="1"/>
  <c r="T67" i="1" s="1"/>
  <c r="S68" i="1"/>
  <c r="S67" i="1" s="1"/>
  <c r="S59" i="1" s="1"/>
  <c r="S58" i="1" s="1"/>
  <c r="R68" i="1"/>
  <c r="Q68" i="1"/>
  <c r="Q67" i="1" s="1"/>
  <c r="Q59" i="1" s="1"/>
  <c r="Q58" i="1" s="1"/>
  <c r="P68" i="1"/>
  <c r="P67" i="1" s="1"/>
  <c r="O68" i="1"/>
  <c r="O67" i="1" s="1"/>
  <c r="O59" i="1" s="1"/>
  <c r="O58" i="1" s="1"/>
  <c r="N68" i="1"/>
  <c r="M68" i="1"/>
  <c r="M67" i="1" s="1"/>
  <c r="M59" i="1" s="1"/>
  <c r="L68" i="1"/>
  <c r="L67" i="1" s="1"/>
  <c r="K68" i="1"/>
  <c r="K67" i="1" s="1"/>
  <c r="K59" i="1" s="1"/>
  <c r="K58" i="1" s="1"/>
  <c r="J68" i="1"/>
  <c r="I68" i="1"/>
  <c r="I67" i="1" s="1"/>
  <c r="I59" i="1" s="1"/>
  <c r="I58" i="1" s="1"/>
  <c r="H68" i="1"/>
  <c r="H67" i="1" s="1"/>
  <c r="G68" i="1"/>
  <c r="G67" i="1" s="1"/>
  <c r="G59" i="1" s="1"/>
  <c r="G58" i="1" s="1"/>
  <c r="F68" i="1"/>
  <c r="E68" i="1"/>
  <c r="E67" i="1" s="1"/>
  <c r="E59" i="1" s="1"/>
  <c r="E58" i="1" s="1"/>
  <c r="D68" i="1"/>
  <c r="D67" i="1" s="1"/>
  <c r="Z67" i="1"/>
  <c r="Z59" i="1" s="1"/>
  <c r="V67" i="1"/>
  <c r="V59" i="1" s="1"/>
  <c r="R67" i="1"/>
  <c r="R59" i="1" s="1"/>
  <c r="R58" i="1" s="1"/>
  <c r="N67" i="1"/>
  <c r="N59" i="1" s="1"/>
  <c r="N58" i="1" s="1"/>
  <c r="J67" i="1"/>
  <c r="J59" i="1" s="1"/>
  <c r="J58" i="1" s="1"/>
  <c r="F67" i="1"/>
  <c r="F59" i="1" s="1"/>
  <c r="F58" i="1" s="1"/>
  <c r="AB59" i="1"/>
  <c r="X59" i="1"/>
  <c r="T59" i="1"/>
  <c r="T58" i="1" s="1"/>
  <c r="P59" i="1"/>
  <c r="P58" i="1" s="1"/>
  <c r="Y58" i="1" s="1"/>
  <c r="Z58" i="1" s="1"/>
  <c r="L59" i="1"/>
  <c r="L58" i="1" s="1"/>
  <c r="H59" i="1"/>
  <c r="H58" i="1" s="1"/>
  <c r="D59" i="1"/>
  <c r="D58" i="1" s="1"/>
  <c r="M58" i="1"/>
  <c r="AA57" i="1"/>
  <c r="Y57" i="1"/>
  <c r="Z57" i="1" s="1"/>
  <c r="G57" i="1"/>
  <c r="AA56" i="1"/>
  <c r="H56" i="1"/>
  <c r="G56" i="1"/>
  <c r="G55" i="1" s="1"/>
  <c r="G53" i="1" s="1"/>
  <c r="D55" i="1"/>
  <c r="D53" i="1" s="1"/>
  <c r="AC55" i="1"/>
  <c r="AB55" i="1"/>
  <c r="R55" i="1"/>
  <c r="R53" i="1" s="1"/>
  <c r="Q55" i="1"/>
  <c r="AA55" i="1" s="1"/>
  <c r="AA53" i="1" s="1"/>
  <c r="O55" i="1"/>
  <c r="N55" i="1"/>
  <c r="L55" i="1"/>
  <c r="J55" i="1"/>
  <c r="J53" i="1" s="1"/>
  <c r="I55" i="1"/>
  <c r="F55" i="1"/>
  <c r="E55" i="1"/>
  <c r="AB53" i="1"/>
  <c r="X53" i="1"/>
  <c r="W53" i="1"/>
  <c r="V53" i="1"/>
  <c r="U53" i="1"/>
  <c r="Q53" i="1"/>
  <c r="O53" i="1"/>
  <c r="N53" i="1"/>
  <c r="L53" i="1"/>
  <c r="I53" i="1"/>
  <c r="F53" i="1"/>
  <c r="E53" i="1"/>
  <c r="AA52" i="1"/>
  <c r="Y52" i="1"/>
  <c r="M52" i="1"/>
  <c r="H52" i="1"/>
  <c r="H51" i="1" s="1"/>
  <c r="AA51" i="1"/>
  <c r="W51" i="1"/>
  <c r="W49" i="1" s="1"/>
  <c r="W48" i="1" s="1"/>
  <c r="U51" i="1"/>
  <c r="R51" i="1"/>
  <c r="Q51" i="1"/>
  <c r="P51" i="1"/>
  <c r="O51" i="1"/>
  <c r="N51" i="1"/>
  <c r="L51" i="1"/>
  <c r="K51" i="1"/>
  <c r="J51" i="1"/>
  <c r="I51" i="1"/>
  <c r="F51" i="1"/>
  <c r="E51" i="1"/>
  <c r="U49" i="1"/>
  <c r="U48" i="1" s="1"/>
  <c r="U22" i="1" s="1"/>
  <c r="Q49" i="1"/>
  <c r="Q48" i="1" s="1"/>
  <c r="Q22" i="1" s="1"/>
  <c r="O49" i="1"/>
  <c r="O48" i="1" s="1"/>
  <c r="O22" i="1" s="1"/>
  <c r="K49" i="1"/>
  <c r="K48" i="1" s="1"/>
  <c r="K22" i="1" s="1"/>
  <c r="I49" i="1"/>
  <c r="I48" i="1" s="1"/>
  <c r="I22" i="1" s="1"/>
  <c r="E49" i="1"/>
  <c r="E48" i="1" s="1"/>
  <c r="E22" i="1" s="1"/>
  <c r="AA49" i="1"/>
  <c r="R49" i="1"/>
  <c r="P49" i="1"/>
  <c r="N49" i="1"/>
  <c r="L49" i="1"/>
  <c r="J49" i="1"/>
  <c r="H49" i="1"/>
  <c r="F49" i="1"/>
  <c r="F48" i="1" s="1"/>
  <c r="F22" i="1" s="1"/>
  <c r="F20" i="1" s="1"/>
  <c r="AC48" i="1"/>
  <c r="AC51" i="1" s="1"/>
  <c r="AA48" i="1"/>
  <c r="P48" i="1"/>
  <c r="L48" i="1"/>
  <c r="J48" i="1"/>
  <c r="L27" i="1"/>
  <c r="AC27" i="1"/>
  <c r="AB27" i="1"/>
  <c r="AA27" i="1"/>
  <c r="X27" i="1"/>
  <c r="V27" i="1"/>
  <c r="AC24" i="1"/>
  <c r="AB24" i="1"/>
  <c r="X24" i="1"/>
  <c r="V24" i="1"/>
  <c r="U24" i="1"/>
  <c r="R24" i="1"/>
  <c r="Q24" i="1"/>
  <c r="P24" i="1"/>
  <c r="N24" i="1"/>
  <c r="L24" i="1"/>
  <c r="J24" i="1"/>
  <c r="I24" i="1"/>
  <c r="H24" i="1"/>
  <c r="F24" i="1"/>
  <c r="E24" i="1"/>
  <c r="D24" i="1"/>
  <c r="G24" i="1" s="1"/>
  <c r="AC22" i="1"/>
  <c r="AA22" i="1"/>
  <c r="P22" i="1"/>
  <c r="L22" i="1"/>
  <c r="L20" i="1" s="1"/>
  <c r="J22" i="1"/>
  <c r="Q20" i="1"/>
  <c r="I20" i="1"/>
  <c r="AA20" i="1"/>
  <c r="U20" i="1"/>
  <c r="E20" i="1"/>
  <c r="F19" i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C19" i="1"/>
  <c r="D19" i="1" s="1"/>
  <c r="B19" i="1"/>
  <c r="W22" i="1" l="1"/>
  <c r="W58" i="1"/>
  <c r="AA58" i="1"/>
  <c r="M49" i="1"/>
  <c r="M48" i="1" s="1"/>
  <c r="M51" i="1"/>
  <c r="S52" i="1"/>
  <c r="E27" i="1"/>
  <c r="U27" i="1"/>
  <c r="N48" i="1"/>
  <c r="N22" i="1" s="1"/>
  <c r="N20" i="1" s="1"/>
  <c r="O24" i="1"/>
  <c r="O20" i="1" s="1"/>
  <c r="O73" i="1"/>
  <c r="O27" i="1" s="1"/>
  <c r="F27" i="1"/>
  <c r="N27" i="1"/>
  <c r="H48" i="1"/>
  <c r="H22" i="1" s="1"/>
  <c r="H20" i="1" s="1"/>
  <c r="G52" i="1"/>
  <c r="G51" i="1" s="1"/>
  <c r="G49" i="1" s="1"/>
  <c r="G48" i="1" s="1"/>
  <c r="G27" i="1" s="1"/>
  <c r="D51" i="1"/>
  <c r="D49" i="1" s="1"/>
  <c r="D48" i="1" s="1"/>
  <c r="D22" i="1" s="1"/>
  <c r="Z52" i="1"/>
  <c r="Y51" i="1"/>
  <c r="Y49" i="1" s="1"/>
  <c r="K24" i="1"/>
  <c r="K20" i="1" s="1"/>
  <c r="K73" i="1"/>
  <c r="K27" i="1" s="1"/>
  <c r="P20" i="1"/>
  <c r="J27" i="1"/>
  <c r="R27" i="1"/>
  <c r="J20" i="1"/>
  <c r="Y24" i="1"/>
  <c r="I27" i="1"/>
  <c r="R48" i="1"/>
  <c r="R22" i="1" s="1"/>
  <c r="R20" i="1" s="1"/>
  <c r="Y56" i="1"/>
  <c r="Z56" i="1" s="1"/>
  <c r="M56" i="1"/>
  <c r="P55" i="1"/>
  <c r="K55" i="1"/>
  <c r="K53" i="1" s="1"/>
  <c r="H57" i="1"/>
  <c r="H55" i="1" s="1"/>
  <c r="H53" i="1" s="1"/>
  <c r="P73" i="1"/>
  <c r="Y73" i="1" s="1"/>
  <c r="Z73" i="1" s="1"/>
  <c r="W74" i="1"/>
  <c r="W24" i="1" s="1"/>
  <c r="W20" i="1" s="1"/>
  <c r="M76" i="1"/>
  <c r="Y76" i="1"/>
  <c r="Z76" i="1" s="1"/>
  <c r="M57" i="1"/>
  <c r="S57" i="1" s="1"/>
  <c r="T57" i="1" s="1"/>
  <c r="Q73" i="1"/>
  <c r="H27" i="1" l="1"/>
  <c r="S76" i="1"/>
  <c r="T76" i="1" s="1"/>
  <c r="M74" i="1"/>
  <c r="D27" i="1"/>
  <c r="Y48" i="1"/>
  <c r="Z49" i="1"/>
  <c r="S56" i="1"/>
  <c r="T56" i="1" s="1"/>
  <c r="M55" i="1"/>
  <c r="D20" i="1"/>
  <c r="G20" i="1" s="1"/>
  <c r="G22" i="1"/>
  <c r="P27" i="1"/>
  <c r="S51" i="1"/>
  <c r="T52" i="1"/>
  <c r="W73" i="1"/>
  <c r="AA73" i="1"/>
  <c r="Y55" i="1"/>
  <c r="P53" i="1"/>
  <c r="Q27" i="1"/>
  <c r="M22" i="1"/>
  <c r="W27" i="1"/>
  <c r="Y53" i="1" l="1"/>
  <c r="Z55" i="1"/>
  <c r="Z53" i="1" s="1"/>
  <c r="T51" i="1"/>
  <c r="Z51" i="1" s="1"/>
  <c r="S49" i="1"/>
  <c r="S55" i="1"/>
  <c r="M53" i="1"/>
  <c r="M20" i="1"/>
  <c r="S20" i="1" s="1"/>
  <c r="T20" i="1" s="1"/>
  <c r="Z20" i="1" s="1"/>
  <c r="M73" i="1"/>
  <c r="M24" i="1"/>
  <c r="S74" i="1"/>
  <c r="Y22" i="1"/>
  <c r="Z48" i="1"/>
  <c r="Y27" i="1"/>
  <c r="Z27" i="1" s="1"/>
  <c r="S48" i="1" l="1"/>
  <c r="T49" i="1"/>
  <c r="Z22" i="1"/>
  <c r="Y20" i="1"/>
  <c r="T74" i="1"/>
  <c r="S24" i="1"/>
  <c r="S73" i="1"/>
  <c r="T73" i="1" s="1"/>
  <c r="M27" i="1"/>
  <c r="S53" i="1"/>
  <c r="T55" i="1"/>
  <c r="T53" i="1" s="1"/>
  <c r="S22" i="1" l="1"/>
  <c r="T22" i="1" s="1"/>
  <c r="S27" i="1"/>
  <c r="T27" i="1" s="1"/>
  <c r="T48" i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G15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ст. 7 = ст. 4 - ст. 6
</t>
        </r>
      </text>
    </comment>
    <comment ref="R15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ст. 18 = ст. 7 - ст. 13</t>
        </r>
      </text>
    </comment>
    <comment ref="S18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ст. 19 = ст. 13 - ст. 8</t>
        </r>
      </text>
    </comment>
  </commentList>
</comments>
</file>

<file path=xl/sharedStrings.xml><?xml version="1.0" encoding="utf-8"?>
<sst xmlns="http://schemas.openxmlformats.org/spreadsheetml/2006/main" count="1335" uniqueCount="147">
  <si>
    <t>Приложение  № 1</t>
  </si>
  <si>
    <t>к приказу Минэнерго России</t>
  </si>
  <si>
    <t>от « 25 » апреля 2018 г. № 320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</si>
  <si>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</si>
  <si>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за 2022 год</t>
  </si>
  <si>
    <t xml:space="preserve">Отчет о реализации инвестиционной программы </t>
  </si>
  <si>
    <t>Общество с ограниченной ответственностью "Красноярский жилищно-коммунальный комплекс"</t>
  </si>
  <si>
    <t xml:space="preserve">                          полное наименование субъекта электроэнергетики</t>
  </si>
  <si>
    <t>Год раскрытия информации:</t>
  </si>
  <si>
    <t>год</t>
  </si>
  <si>
    <t>Утвержденные плановые значения показателей приведены в соответствии с</t>
  </si>
  <si>
    <t xml:space="preserve">                                                                                                                                                                  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</si>
  <si>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</si>
  <si>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</si>
  <si>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</si>
  <si>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</si>
  <si>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</si>
  <si>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</si>
  <si>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01.01.2022 года, млн. рублей 
(с НДС) </t>
  </si>
  <si>
    <t xml:space="preserve">Остаток финансирования капитальных вложений 
на 01.01.2022 года в прогнозных ценах соответствующих лет, млн. рублей (с НДС) </t>
  </si>
  <si>
    <t>Финансирование капитальных вложений 2022 года, млн. рублей (с НДС)</t>
  </si>
  <si>
    <t xml:space="preserve">Остаток финансирования капитальных вложений 
на 01.01. 2022 года в прогнозных ценах соответствующих лет, млн. рублей 
(с НДС) </t>
  </si>
  <si>
    <t>Отклонение от плана финансирования капитальных вложений 2022 года</t>
  </si>
  <si>
    <t>Причины отклонений</t>
  </si>
  <si>
    <t>План</t>
  </si>
  <si>
    <t>Факт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</si>
  <si>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</si>
  <si>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</si>
  <si>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</si>
  <si>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</si>
  <si>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</si>
  <si>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Общий фактический объем финансирования, в том числе за счет:</t>
  </si>
  <si>
    <t>млн. рублей (с НДС)</t>
  </si>
  <si>
    <t>%</t>
  </si>
  <si>
    <t>нд</t>
  </si>
  <si>
    <t>Приказом Министерства промышленности, энергетики и ЖКХ Красноярского края от 09.07.2020 № 08-99 (в ред. Приказа от 30.07.2021 № 08-122, в ред. Приказа от 16.09.2022 № 08-142)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</si>
  <si>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</si>
  <si>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</si>
  <si>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</si>
  <si>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</si>
  <si>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</si>
  <si>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</si>
  <si>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</si>
  <si>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</si>
  <si>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</si>
  <si>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</si>
  <si>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</si>
  <si>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</si>
  <si>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</si>
  <si>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</si>
  <si>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</si>
  <si>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</si>
  <si>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</si>
  <si>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</si>
  <si>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</si>
  <si>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</si>
  <si>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</si>
  <si>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</si>
  <si>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</si>
  <si>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</si>
  <si>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</si>
  <si>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</si>
  <si>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</si>
  <si>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</si>
  <si>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</si>
  <si>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</si>
  <si>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</si>
  <si>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</si>
  <si>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</si>
  <si>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</si>
  <si>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</si>
  <si>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</si>
  <si>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</si>
  <si>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</si>
  <si>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</si>
  <si>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</si>
  <si>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</si>
  <si>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</si>
  <si>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</si>
  <si>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</si>
  <si>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</si>
  <si>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</si>
  <si>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</si>
  <si>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</si>
  <si>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</si>
  <si>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</si>
  <si>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</si>
  <si>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</si>
  <si>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</si>
  <si>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</si>
  <si>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</si>
  <si>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</si>
  <si>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оборудования трансформаторной подстанции № 512А, расположенной по ул. Малиновского, 18Д, в следующем объеме: а) замена силовых трансформаторов марки ТМ-630 кВА 10/0,4 кВ - 2 шт.  на силовые трансформаторы марки ТМГ-630 кВА 10/0,4 кВ - 2 шт.; б) замена высоковольтного оборудования в составе: камера КСО-366 (на трансформатор) с выключателем нагрузки ВН и  тремя в/в предохранителями марки ПК на ток 50А - 2 шт; камера КСО-366 (на вводные, отходящие линии) с высоковольтным разъединителем РВ - 2 шт;   камера КСО-366 (на вводные, отходящие линии) с выключателем нагрузки ВН - 2 шт;  шинный мост  - 1 шт, на высоковольтное оборудование в составе: ячейка КСО 366-3н (с выключателем нагрузки (ВН)) - 6 шт.; ячейка КСО 366-4н (с выключателем нагрузки (ВН) и высоковольтными предохранителями (ПТ)) - 2 шт.; в) замена низковольтного оборудования в составе: панель ЩО-70 (вводная с трансформатора) с автоматическим выключателем на ток 1000А и 3-мя трансформаторами тока 1500/5А, рубильником на ток 1600 А - 2 шт ;  панель марки ЩО-70 - (на отходящие линии) с рубильниками на ток (2х400А+2х250 А)  - 2 шт;  панель марки ЩО-70 - (на отходящие линии) с рубильниками на ток 4х250 А  - 1 шт; панель марки ЩО-70 - (на отходящие линии) с рубильниками на ток (2х400А+1х250 А)  - 1 шт; панель марки ЩО-70 - (на отходящие линии) с рубильниками на ток (2х250 А)  - 1 шт; панель марки ЩО-70 - (на отходящие линии) с рубильниками на ток 250 А  - 1 шт; панель марки ЩО-70 (секционная) с секционным разъединителем - 1 шт., на низковольтное оборудование в составе: линейная панель ЩО-70-1-03 (с РПС-250 - 2 шт., РПС-400 - 2 шт.) - 6 шт.; вводная панель ЩО-70-1-34 (с вводным автоматом на 1000 А и вводным рубильником на 1600 А-2 шт) - 2 шт.; секционная панель ЩО-70-1-72 - 1 шт.</t>
  </si>
  <si>
    <t>К_СТР09555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</si>
  <si>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</si>
  <si>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</si>
  <si>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</si>
  <si>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</si>
  <si>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</si>
  <si>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</si>
  <si>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Модернизация электрических сетей 0,4 кВ от ТП 201, расположенной по пр. Свободный, 61 А,  до жилого дома по пр. Свободный, 63, в следующем объеме: замена кабельной линии марки АСБ (3х95) мм², протяженностью 0,080 км, на кабельные линии марки АВВГнг (А)-LS (4х150) мм², протяженностью 0,080 км</t>
  </si>
  <si>
    <t>К_ИНФ07089</t>
  </si>
  <si>
    <t>Модернизация кабельно-воздушной линии 0,4 кВ от ТП 313 до жилых домов по ул. 60 лет Октября, 61, 65, 67, 69, 71, в следующем объеме: а) замена кабельной линии от ТП-313 до оп. № 1 марки КГ (3х50+1х16) мм², протяженностью 0,030 км, на кабельную линию марки АВВГ (4х95) мм², протяженностью 0,030 км; б) замена провода ВЛ-0,4 кВ марки А-25, протяженностью 0,220 км, на самонесущий провод марки СИП-4 (4х70) мм², протяженностью 0,220 км; в) замена кабельного ввода в многоквартирный жилой дом по ул. 60 лет Октября, 69 марки АСБ (4х25) мм², протяженностью 0,030 км, на кабельный ввод марки АВВГ (4х50) мм², протяженностью 0,030 км; г) замена вводов в многоквартирные жилые дома по ул. 60 лет Октября, 61, 65, 67, 71 марки АПВ (1х10) мм², протяженностью 0,080 км, на самонесущий провод марки СИП-4 (4х25)мм², протяженностью 0,080 км</t>
  </si>
  <si>
    <t>К_ИНФ08452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</si>
  <si>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</si>
  <si>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</si>
  <si>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</si>
  <si>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</si>
  <si>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</si>
  <si>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</si>
  <si>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</si>
  <si>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</si>
  <si>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</si>
  <si>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</si>
  <si>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</si>
  <si>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</si>
  <si>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</si>
  <si>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</si>
  <si>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</si>
  <si>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</si>
  <si>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</si>
  <si>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</si>
  <si>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</si>
  <si>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</si>
  <si>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</si>
  <si>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</si>
  <si>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</si>
  <si>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</si>
  <si>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</si>
  <si>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</si>
  <si>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</si>
  <si>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</si>
  <si>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</si>
  <si>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</si>
  <si>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</si>
  <si>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</si>
  <si>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t>
  </si>
  <si>
    <t>L_СТР12108КЛ</t>
  </si>
  <si>
    <t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t>
  </si>
  <si>
    <t>ЭL_СТР12108КЛ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</si>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</sst>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%"/>
  </numFmts>
  <fonts count="11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1" fillId="0" borderId="0"/>
  </cellStyleXfs>
  <cellXfs count="87">
    <xf numFmtId="0" fontId="0" fillId="0" borderId="0" xfId="0"/>
    <xf numFmtId="0" fontId="1" fillId="0" borderId="0" xfId="1" applyFont="1"/>
    <xf numFmtId="164" fontId="2" fillId="0" borderId="0" xfId="1" applyNumberFormat="1" applyFont="1"/>
    <xf numFmtId="0" fontId="2" fillId="0" borderId="0" xfId="1" applyFont="1"/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right"/>
    </xf>
    <xf numFmtId="0" fontId="3" fillId="0" borderId="0" xfId="1" applyFont="1" applyFill="1" applyBorder="1" applyAlignment="1">
      <alignment horizontal="center"/>
    </xf>
    <xf numFmtId="0" fontId="1" fillId="0" borderId="0" xfId="1" applyFont="1" applyBorder="1"/>
    <xf numFmtId="0" fontId="3" fillId="0" borderId="0" xfId="1" applyFont="1" applyFill="1" applyAlignment="1">
      <alignment horizontal="center" wrapText="1"/>
    </xf>
    <xf numFmtId="0" fontId="3" fillId="0" borderId="0" xfId="1" applyFont="1" applyFill="1" applyAlignment="1">
      <alignment wrapText="1"/>
    </xf>
    <xf numFmtId="0" fontId="3" fillId="0" borderId="0" xfId="1" applyFont="1" applyFill="1" applyBorder="1" applyAlignment="1">
      <alignment horizontal="center"/>
    </xf>
    <xf numFmtId="164" fontId="4" fillId="0" borderId="0" xfId="1" applyNumberFormat="1" applyFont="1" applyFill="1" applyBorder="1" applyAlignment="1">
      <alignment horizontal="center"/>
    </xf>
    <xf numFmtId="0" fontId="4" fillId="0" borderId="0" xfId="1" applyFont="1" applyFill="1" applyBorder="1" applyAlignment="1">
      <alignment horizontal="center"/>
    </xf>
    <xf numFmtId="0" fontId="3" fillId="0" borderId="0" xfId="1" applyFont="1" applyFill="1" applyAlignment="1">
      <alignment horizontal="right" wrapText="1"/>
    </xf>
    <xf numFmtId="0" fontId="3" fillId="0" borderId="1" xfId="1" applyFont="1" applyFill="1" applyBorder="1" applyAlignment="1">
      <alignment horizontal="center" wrapText="1"/>
    </xf>
    <xf numFmtId="0" fontId="3" fillId="0" borderId="0" xfId="1" applyFont="1" applyFill="1" applyBorder="1" applyAlignment="1">
      <alignment wrapText="1"/>
    </xf>
    <xf numFmtId="0" fontId="6" fillId="0" borderId="0" xfId="2" applyFont="1" applyAlignment="1">
      <alignment horizontal="center" vertical="center"/>
    </xf>
    <xf numFmtId="0" fontId="6" fillId="0" borderId="0" xfId="2" applyFont="1" applyAlignment="1">
      <alignment horizontal="center" vertical="center"/>
    </xf>
    <xf numFmtId="164" fontId="2" fillId="0" borderId="0" xfId="2" applyNumberFormat="1" applyFont="1" applyAlignment="1">
      <alignment horizontal="center" vertical="center"/>
    </xf>
    <xf numFmtId="0" fontId="2" fillId="0" borderId="0" xfId="2" applyFont="1" applyAlignment="1">
      <alignment horizontal="center" vertical="center"/>
    </xf>
    <xf numFmtId="0" fontId="3" fillId="0" borderId="0" xfId="1" applyFont="1" applyFill="1" applyAlignment="1"/>
    <xf numFmtId="164" fontId="3" fillId="0" borderId="0" xfId="1" applyNumberFormat="1" applyFont="1" applyFill="1" applyAlignment="1"/>
    <xf numFmtId="0" fontId="3" fillId="0" borderId="0" xfId="1" applyFont="1" applyFill="1" applyAlignment="1">
      <alignment horizontal="right"/>
    </xf>
    <xf numFmtId="0" fontId="3" fillId="0" borderId="1" xfId="1" applyFont="1" applyFill="1" applyBorder="1" applyAlignment="1">
      <alignment horizontal="center"/>
    </xf>
    <xf numFmtId="0" fontId="3" fillId="0" borderId="0" xfId="1" applyFont="1" applyFill="1" applyBorder="1" applyAlignment="1">
      <alignment horizontal="left"/>
    </xf>
    <xf numFmtId="0" fontId="7" fillId="0" borderId="0" xfId="2" applyFont="1" applyAlignment="1">
      <alignment horizontal="right" vertical="center"/>
    </xf>
    <xf numFmtId="0" fontId="7" fillId="0" borderId="1" xfId="2" applyFont="1" applyBorder="1" applyAlignment="1">
      <alignment horizontal="center" vertical="center" wrapText="1"/>
    </xf>
    <xf numFmtId="0" fontId="8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164" fontId="6" fillId="0" borderId="0" xfId="2" applyNumberFormat="1" applyFont="1" applyAlignment="1">
      <alignment vertical="center"/>
    </xf>
    <xf numFmtId="0" fontId="6" fillId="0" borderId="2" xfId="2" applyFont="1" applyBorder="1" applyAlignment="1">
      <alignment horizontal="center" vertical="center"/>
    </xf>
    <xf numFmtId="0" fontId="1" fillId="2" borderId="3" xfId="1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center" vertical="center" wrapText="1"/>
    </xf>
    <xf numFmtId="164" fontId="1" fillId="0" borderId="4" xfId="1" applyNumberFormat="1" applyFont="1" applyFill="1" applyBorder="1" applyAlignment="1">
      <alignment horizontal="center" vertical="center" wrapText="1"/>
    </xf>
    <xf numFmtId="0" fontId="1" fillId="2" borderId="4" xfId="1" applyFont="1" applyFill="1" applyBorder="1" applyAlignment="1">
      <alignment horizontal="center" vertical="center" wrapText="1"/>
    </xf>
    <xf numFmtId="0" fontId="1" fillId="2" borderId="4" xfId="1" applyFont="1" applyFill="1" applyBorder="1"/>
    <xf numFmtId="0" fontId="1" fillId="2" borderId="5" xfId="1" applyFont="1" applyFill="1" applyBorder="1" applyAlignment="1">
      <alignment horizontal="center" vertical="center" wrapText="1"/>
    </xf>
    <xf numFmtId="0" fontId="1" fillId="0" borderId="4" xfId="1" applyFont="1" applyBorder="1"/>
    <xf numFmtId="0" fontId="1" fillId="2" borderId="4" xfId="1" applyFont="1" applyFill="1" applyBorder="1" applyAlignment="1">
      <alignment horizontal="center" vertical="center" textRotation="90" wrapText="1"/>
    </xf>
    <xf numFmtId="0" fontId="1" fillId="0" borderId="4" xfId="1" applyFont="1" applyFill="1" applyBorder="1" applyAlignment="1">
      <alignment horizontal="center" vertical="center" textRotation="90" wrapText="1"/>
    </xf>
    <xf numFmtId="0" fontId="1" fillId="2" borderId="6" xfId="1" applyFont="1" applyFill="1" applyBorder="1" applyAlignment="1">
      <alignment horizontal="center" vertical="center" wrapText="1"/>
    </xf>
    <xf numFmtId="0" fontId="1" fillId="2" borderId="4" xfId="1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center" vertical="center" wrapText="1"/>
    </xf>
    <xf numFmtId="1" fontId="1" fillId="0" borderId="4" xfId="1" applyNumberFormat="1" applyFont="1" applyFill="1" applyBorder="1" applyAlignment="1">
      <alignment horizontal="center" vertical="center" wrapText="1"/>
    </xf>
    <xf numFmtId="2" fontId="1" fillId="3" borderId="4" xfId="1" applyNumberFormat="1" applyFont="1" applyFill="1" applyBorder="1" applyAlignment="1">
      <alignment horizontal="center" vertical="center" wrapText="1"/>
    </xf>
    <xf numFmtId="2" fontId="1" fillId="3" borderId="4" xfId="1" applyNumberFormat="1" applyFont="1" applyFill="1" applyBorder="1" applyAlignment="1">
      <alignment horizontal="left" vertical="center" wrapText="1"/>
    </xf>
    <xf numFmtId="164" fontId="1" fillId="3" borderId="4" xfId="1" applyNumberFormat="1" applyFont="1" applyFill="1" applyBorder="1" applyAlignment="1">
      <alignment horizontal="center" vertical="center" wrapText="1"/>
    </xf>
    <xf numFmtId="165" fontId="1" fillId="3" borderId="4" xfId="1" applyNumberFormat="1" applyFont="1" applyFill="1" applyBorder="1" applyAlignment="1">
      <alignment horizontal="center" vertical="center" wrapText="1"/>
    </xf>
    <xf numFmtId="0" fontId="1" fillId="3" borderId="4" xfId="1" applyFont="1" applyFill="1" applyBorder="1" applyAlignment="1">
      <alignment horizontal="center" vertical="center" wrapText="1"/>
    </xf>
    <xf numFmtId="0" fontId="1" fillId="3" borderId="0" xfId="1" applyFont="1" applyFill="1"/>
    <xf numFmtId="2" fontId="1" fillId="0" borderId="4" xfId="1" applyNumberFormat="1" applyFont="1" applyFill="1" applyBorder="1" applyAlignment="1">
      <alignment horizontal="center" vertical="center" wrapText="1"/>
    </xf>
    <xf numFmtId="2" fontId="1" fillId="0" borderId="4" xfId="1" applyNumberFormat="1" applyFont="1" applyFill="1" applyBorder="1" applyAlignment="1">
      <alignment horizontal="left" vertical="center" wrapText="1"/>
    </xf>
    <xf numFmtId="164" fontId="1" fillId="0" borderId="4" xfId="1" applyNumberFormat="1" applyFont="1" applyFill="1" applyBorder="1" applyAlignment="1">
      <alignment horizontal="center" vertical="center" wrapText="1"/>
    </xf>
    <xf numFmtId="1" fontId="1" fillId="0" borderId="7" xfId="1" applyNumberFormat="1" applyFont="1" applyFill="1" applyBorder="1" applyAlignment="1">
      <alignment horizontal="center" vertical="center" wrapText="1"/>
    </xf>
    <xf numFmtId="2" fontId="1" fillId="4" borderId="4" xfId="1" applyNumberFormat="1" applyFont="1" applyFill="1" applyBorder="1" applyAlignment="1">
      <alignment horizontal="center" vertical="center" wrapText="1"/>
    </xf>
    <xf numFmtId="2" fontId="1" fillId="4" borderId="4" xfId="1" applyNumberFormat="1" applyFont="1" applyFill="1" applyBorder="1" applyAlignment="1">
      <alignment horizontal="left" vertical="center" wrapText="1"/>
    </xf>
    <xf numFmtId="164" fontId="1" fillId="4" borderId="4" xfId="1" applyNumberFormat="1" applyFont="1" applyFill="1" applyBorder="1" applyAlignment="1">
      <alignment horizontal="center" vertical="center" wrapText="1"/>
    </xf>
    <xf numFmtId="165" fontId="1" fillId="4" borderId="4" xfId="1" applyNumberFormat="1" applyFont="1" applyFill="1" applyBorder="1" applyAlignment="1">
      <alignment horizontal="center" vertical="center" wrapText="1"/>
    </xf>
    <xf numFmtId="0" fontId="1" fillId="4" borderId="4" xfId="1" applyFont="1" applyFill="1" applyBorder="1" applyAlignment="1">
      <alignment horizontal="center" vertical="center" wrapText="1"/>
    </xf>
    <xf numFmtId="0" fontId="1" fillId="4" borderId="0" xfId="1" applyFont="1" applyFill="1"/>
    <xf numFmtId="164" fontId="1" fillId="0" borderId="7" xfId="1" applyNumberFormat="1" applyFont="1" applyFill="1" applyBorder="1" applyAlignment="1">
      <alignment horizontal="center" vertical="center" wrapText="1"/>
    </xf>
    <xf numFmtId="165" fontId="1" fillId="0" borderId="7" xfId="1" applyNumberFormat="1" applyFont="1" applyFill="1" applyBorder="1" applyAlignment="1">
      <alignment horizontal="center" vertical="center" wrapText="1"/>
    </xf>
    <xf numFmtId="2" fontId="1" fillId="5" borderId="4" xfId="1" applyNumberFormat="1" applyFont="1" applyFill="1" applyBorder="1" applyAlignment="1">
      <alignment horizontal="center" vertical="center" wrapText="1"/>
    </xf>
    <xf numFmtId="2" fontId="1" fillId="5" borderId="4" xfId="1" applyNumberFormat="1" applyFont="1" applyFill="1" applyBorder="1" applyAlignment="1">
      <alignment horizontal="left" vertical="center" wrapText="1"/>
    </xf>
    <xf numFmtId="164" fontId="1" fillId="5" borderId="4" xfId="1" applyNumberFormat="1" applyFont="1" applyFill="1" applyBorder="1" applyAlignment="1">
      <alignment horizontal="center" vertical="center" wrapText="1"/>
    </xf>
    <xf numFmtId="165" fontId="1" fillId="5" borderId="4" xfId="1" applyNumberFormat="1" applyFont="1" applyFill="1" applyBorder="1" applyAlignment="1">
      <alignment horizontal="center" vertical="center" wrapText="1"/>
    </xf>
    <xf numFmtId="0" fontId="1" fillId="5" borderId="4" xfId="1" applyFont="1" applyFill="1" applyBorder="1" applyAlignment="1">
      <alignment horizontal="center" vertical="center" wrapText="1"/>
    </xf>
    <xf numFmtId="0" fontId="1" fillId="5" borderId="0" xfId="1" applyFont="1" applyFill="1"/>
    <xf numFmtId="165" fontId="1" fillId="0" borderId="4" xfId="1" applyNumberFormat="1" applyFont="1" applyFill="1" applyBorder="1" applyAlignment="1">
      <alignment horizontal="center" vertical="center" wrapText="1"/>
    </xf>
    <xf numFmtId="2" fontId="1" fillId="6" borderId="4" xfId="1" applyNumberFormat="1" applyFont="1" applyFill="1" applyBorder="1" applyAlignment="1">
      <alignment horizontal="center" vertical="center" wrapText="1"/>
    </xf>
    <xf numFmtId="2" fontId="1" fillId="6" borderId="4" xfId="1" applyNumberFormat="1" applyFont="1" applyFill="1" applyBorder="1" applyAlignment="1">
      <alignment horizontal="left" vertical="center" wrapText="1"/>
    </xf>
    <xf numFmtId="164" fontId="1" fillId="6" borderId="4" xfId="1" applyNumberFormat="1" applyFont="1" applyFill="1" applyBorder="1" applyAlignment="1">
      <alignment horizontal="center" vertical="center" wrapText="1"/>
    </xf>
    <xf numFmtId="0" fontId="1" fillId="6" borderId="0" xfId="1" applyFont="1" applyFill="1"/>
    <xf numFmtId="2" fontId="1" fillId="7" borderId="4" xfId="1" applyNumberFormat="1" applyFont="1" applyFill="1" applyBorder="1" applyAlignment="1">
      <alignment horizontal="center" vertical="center" wrapText="1"/>
    </xf>
    <xf numFmtId="2" fontId="1" fillId="7" borderId="4" xfId="1" applyNumberFormat="1" applyFont="1" applyFill="1" applyBorder="1" applyAlignment="1">
      <alignment horizontal="left" vertical="center" wrapText="1"/>
    </xf>
    <xf numFmtId="164" fontId="1" fillId="7" borderId="4" xfId="1" applyNumberFormat="1" applyFont="1" applyFill="1" applyBorder="1" applyAlignment="1">
      <alignment horizontal="center" vertical="center" wrapText="1"/>
    </xf>
    <xf numFmtId="0" fontId="1" fillId="7" borderId="0" xfId="1" applyFont="1" applyFill="1"/>
    <xf numFmtId="0" fontId="1" fillId="0" borderId="0" xfId="1" applyFont="1" applyFill="1"/>
    <xf numFmtId="165" fontId="1" fillId="7" borderId="4" xfId="1" applyNumberFormat="1" applyFont="1" applyFill="1" applyBorder="1" applyAlignment="1">
      <alignment horizontal="center" vertical="center" wrapText="1"/>
    </xf>
    <xf numFmtId="0" fontId="1" fillId="7" borderId="4" xfId="1" applyFont="1" applyFill="1" applyBorder="1" applyAlignment="1">
      <alignment horizontal="center" vertical="center" wrapText="1"/>
    </xf>
    <xf numFmtId="2" fontId="1" fillId="0" borderId="4" xfId="1" applyNumberFormat="1" applyFont="1" applyFill="1" applyBorder="1" applyAlignment="1">
      <alignment horizontal="center" vertical="center"/>
    </xf>
    <xf numFmtId="0" fontId="1" fillId="0" borderId="0" xfId="1" applyFont="1" applyFill="1" applyBorder="1" applyAlignment="1">
      <alignment horizontal="center" vertical="center" wrapText="1"/>
    </xf>
    <xf numFmtId="164" fontId="2" fillId="0" borderId="0" xfId="1" applyNumberFormat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1" fillId="0" borderId="0" xfId="3" applyFont="1" applyFill="1" applyAlignment="1">
      <alignment horizontal="left" vertical="center" wrapText="1"/>
    </xf>
    <xf numFmtId="0" fontId="1" fillId="0" borderId="0" xfId="3" applyFont="1" applyFill="1" applyAlignment="1">
      <alignment vertical="center" wrapText="1"/>
    </xf>
    <xf numFmtId="0" fontId="1" fillId="0" borderId="0" xfId="1" applyFont="1" applyFill="1" applyBorder="1" applyAlignment="1">
      <alignment vertical="center" wrapText="1"/>
    </xf>
  </cellXfs>
  <cellStyles count="4">
    <cellStyle name="Обычный" xfId="0" builtinId="0"/>
    <cellStyle name="Обычный 10" xfId="3"/>
    <cellStyle name="Обычный 3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85</xdr:row>
      <xdr:rowOff>0</xdr:rowOff>
    </xdr:from>
    <xdr:ext cx="4286251" cy="1012031"/>
    <xdr:sp macro="" textlink="">
      <xdr:nvSpPr>
        <xdr:cNvPr id="2" name="TextBox 1"/>
        <xdr:cNvSpPr txBox="1"/>
      </xdr:nvSpPr>
      <xdr:spPr>
        <a:xfrm>
          <a:off x="809625" y="56102250"/>
          <a:ext cx="4286251" cy="1012031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01 95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d8 28 00 70 af a5 be 47 b5 74 07 86 1b 95 ef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9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.1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.202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 12.0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3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.202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4</a:t>
          </a:r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AD88"/>
  <sheetViews>
    <sheetView tabSelected="1" view="pageBreakPreview" topLeftCell="A76" zoomScale="85" zoomScaleSheetLayoutView="85" workbookViewId="0">
      <selection activeCell="D27" sqref="D27"/>
    </sheetView>
  </sheetViews>
  <sheetFormatPr defaultColWidth="10.28515625" defaultRowHeight="15.75" x14ac:dyDescent="0.25"/>
  <cols>
    <col min="1" max="1" width="12.140625" style="1" customWidth="1"/>
    <col min="2" max="2" width="51" style="1" customWidth="1"/>
    <col min="3" max="3" width="19.85546875" style="1" customWidth="1"/>
    <col min="4" max="4" width="20.5703125" style="2" customWidth="1"/>
    <col min="5" max="5" width="23.5703125" style="3" customWidth="1"/>
    <col min="6" max="6" width="19.7109375" style="3" customWidth="1"/>
    <col min="7" max="7" width="22.85546875" style="3" customWidth="1"/>
    <col min="8" max="8" width="16.85546875" style="3" customWidth="1"/>
    <col min="9" max="9" width="12.5703125" style="3" customWidth="1"/>
    <col min="10" max="10" width="16.85546875" style="1" customWidth="1"/>
    <col min="11" max="11" width="16.85546875" style="3" customWidth="1"/>
    <col min="12" max="12" width="10.85546875" style="1" customWidth="1"/>
    <col min="13" max="13" width="16.85546875" style="1" customWidth="1"/>
    <col min="14" max="14" width="11.42578125" style="1" customWidth="1"/>
    <col min="15" max="16" width="16.85546875" style="1" customWidth="1"/>
    <col min="17" max="17" width="10.5703125" style="1" customWidth="1"/>
    <col min="18" max="18" width="20.5703125" style="1" customWidth="1"/>
    <col min="19" max="19" width="10.5703125" style="1" customWidth="1"/>
    <col min="20" max="20" width="12.7109375" style="1" customWidth="1"/>
    <col min="21" max="21" width="10.140625" style="1" customWidth="1"/>
    <col min="22" max="22" width="9.5703125" style="1" customWidth="1"/>
    <col min="23" max="23" width="10.5703125" style="1" customWidth="1"/>
    <col min="24" max="24" width="10.28515625" style="1" customWidth="1"/>
    <col min="25" max="26" width="10.5703125" style="1" customWidth="1"/>
    <col min="27" max="27" width="11" style="1" customWidth="1"/>
    <col min="28" max="28" width="9" style="1" customWidth="1"/>
    <col min="29" max="29" width="21.140625" style="1" customWidth="1"/>
    <col min="30" max="64" width="10.28515625" style="1"/>
    <col min="65" max="65" width="19.85546875" style="1" customWidth="1"/>
    <col min="66" max="16384" width="10.28515625" style="1"/>
  </cols>
  <sheetData>
    <row r="1" spans="1:30" ht="18.75" x14ac:dyDescent="0.25">
      <c r="AC1" s="4" t="s">
        <v>0</v>
      </c>
    </row>
    <row r="2" spans="1:30" ht="18.75" x14ac:dyDescent="0.3">
      <c r="AC2" s="5" t="s">
        <v>1</v>
      </c>
    </row>
    <row r="3" spans="1:30" ht="18.75" x14ac:dyDescent="0.3">
      <c r="AC3" s="5" t="s">
        <v>2</v>
      </c>
    </row>
    <row r="4" spans="1:30" s="7" customFormat="1" ht="18.75" x14ac:dyDescent="0.3">
      <c r="A4" s="6" t="s">
        <v>3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</row>
    <row r="5" spans="1:30" s="7" customFormat="1" ht="18.75" x14ac:dyDescent="0.3">
      <c r="A5" s="8" t="s">
        <v>4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9"/>
    </row>
    <row r="6" spans="1:30" s="7" customFormat="1" ht="18.75" x14ac:dyDescent="0.3">
      <c r="A6" s="10"/>
      <c r="B6" s="10"/>
      <c r="C6" s="10"/>
      <c r="D6" s="11"/>
      <c r="E6" s="12"/>
      <c r="F6" s="12"/>
      <c r="G6" s="12"/>
      <c r="H6" s="12"/>
      <c r="I6" s="12"/>
      <c r="J6" s="10"/>
      <c r="K6" s="12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</row>
    <row r="7" spans="1:30" s="7" customFormat="1" ht="18.75" x14ac:dyDescent="0.3">
      <c r="A7" s="13" t="s">
        <v>5</v>
      </c>
      <c r="B7" s="13"/>
      <c r="C7" s="13"/>
      <c r="D7" s="13"/>
      <c r="E7" s="13"/>
      <c r="F7" s="13"/>
      <c r="G7" s="14" t="s">
        <v>6</v>
      </c>
      <c r="H7" s="14"/>
      <c r="I7" s="14"/>
      <c r="J7" s="14"/>
      <c r="K7" s="14"/>
      <c r="L7" s="14"/>
      <c r="M7" s="14"/>
      <c r="N7" s="14"/>
      <c r="O7" s="14"/>
      <c r="P7" s="14"/>
      <c r="Q7" s="14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</row>
    <row r="8" spans="1:30" x14ac:dyDescent="0.25">
      <c r="A8" s="16" t="s">
        <v>7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</row>
    <row r="9" spans="1:30" x14ac:dyDescent="0.25">
      <c r="A9" s="17"/>
      <c r="B9" s="17"/>
      <c r="C9" s="17"/>
      <c r="D9" s="18"/>
      <c r="E9" s="19"/>
      <c r="F9" s="19"/>
      <c r="G9" s="19"/>
      <c r="H9" s="19"/>
      <c r="I9" s="19"/>
      <c r="J9" s="17"/>
      <c r="K9" s="19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</row>
    <row r="10" spans="1:30" ht="18.75" x14ac:dyDescent="0.3">
      <c r="A10" s="20"/>
      <c r="B10" s="20"/>
      <c r="C10" s="20"/>
      <c r="D10" s="21"/>
      <c r="E10" s="20"/>
      <c r="F10" s="20"/>
      <c r="G10" s="20"/>
      <c r="K10" s="20"/>
      <c r="L10" s="22" t="s">
        <v>8</v>
      </c>
      <c r="M10" s="23">
        <v>2023</v>
      </c>
      <c r="N10" s="24" t="s">
        <v>9</v>
      </c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</row>
    <row r="12" spans="1:30" ht="39.75" customHeight="1" x14ac:dyDescent="0.25">
      <c r="A12" s="25" t="s">
        <v>10</v>
      </c>
      <c r="B12" s="25"/>
      <c r="C12" s="25"/>
      <c r="D12" s="25"/>
      <c r="E12" s="25"/>
      <c r="F12" s="25"/>
      <c r="G12" s="26" t="s">
        <v>35</v>
      </c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</row>
    <row r="13" spans="1:30" x14ac:dyDescent="0.25">
      <c r="A13" s="28" t="s">
        <v>11</v>
      </c>
      <c r="B13" s="28"/>
      <c r="C13" s="28"/>
      <c r="D13" s="29"/>
      <c r="E13" s="28"/>
      <c r="F13" s="28"/>
      <c r="G13" s="30" t="s">
        <v>12</v>
      </c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</row>
    <row r="15" spans="1:30" ht="23.25" customHeight="1" x14ac:dyDescent="0.25">
      <c r="A15" s="31" t="s">
        <v>13</v>
      </c>
      <c r="B15" s="32" t="s">
        <v>14</v>
      </c>
      <c r="C15" s="32" t="s">
        <v>15</v>
      </c>
      <c r="D15" s="33" t="s">
        <v>16</v>
      </c>
      <c r="E15" s="32" t="s">
        <v>17</v>
      </c>
      <c r="F15" s="32" t="s">
        <v>18</v>
      </c>
      <c r="G15" s="32" t="s">
        <v>19</v>
      </c>
      <c r="H15" s="32" t="s">
        <v>20</v>
      </c>
      <c r="I15" s="32"/>
      <c r="J15" s="32"/>
      <c r="K15" s="32"/>
      <c r="L15" s="32"/>
      <c r="M15" s="32"/>
      <c r="N15" s="32"/>
      <c r="O15" s="32"/>
      <c r="P15" s="32"/>
      <c r="Q15" s="32"/>
      <c r="R15" s="32" t="s">
        <v>21</v>
      </c>
      <c r="S15" s="34" t="s">
        <v>22</v>
      </c>
      <c r="T15" s="35"/>
      <c r="U15" s="35"/>
      <c r="V15" s="35"/>
      <c r="W15" s="35"/>
      <c r="X15" s="35"/>
      <c r="Y15" s="35"/>
      <c r="Z15" s="35"/>
      <c r="AA15" s="35"/>
      <c r="AB15" s="35"/>
      <c r="AC15" s="32" t="s">
        <v>23</v>
      </c>
    </row>
    <row r="16" spans="1:30" x14ac:dyDescent="0.25">
      <c r="A16" s="36"/>
      <c r="B16" s="32"/>
      <c r="C16" s="32"/>
      <c r="D16" s="33"/>
      <c r="E16" s="32"/>
      <c r="F16" s="32"/>
      <c r="G16" s="37"/>
      <c r="H16" s="32" t="s">
        <v>24</v>
      </c>
      <c r="I16" s="32"/>
      <c r="J16" s="32"/>
      <c r="K16" s="32"/>
      <c r="L16" s="32"/>
      <c r="M16" s="32" t="s">
        <v>25</v>
      </c>
      <c r="N16" s="32"/>
      <c r="O16" s="32"/>
      <c r="P16" s="32"/>
      <c r="Q16" s="32"/>
      <c r="R16" s="32"/>
      <c r="S16" s="38" t="s">
        <v>26</v>
      </c>
      <c r="T16" s="35"/>
      <c r="U16" s="38" t="s">
        <v>27</v>
      </c>
      <c r="V16" s="38"/>
      <c r="W16" s="38" t="s">
        <v>28</v>
      </c>
      <c r="X16" s="35"/>
      <c r="Y16" s="38" t="s">
        <v>29</v>
      </c>
      <c r="Z16" s="35"/>
      <c r="AA16" s="38" t="s">
        <v>30</v>
      </c>
      <c r="AB16" s="35"/>
      <c r="AC16" s="32"/>
    </row>
    <row r="17" spans="1:29" ht="135.75" customHeight="1" x14ac:dyDescent="0.25">
      <c r="A17" s="36"/>
      <c r="B17" s="32"/>
      <c r="C17" s="32"/>
      <c r="D17" s="33"/>
      <c r="E17" s="32"/>
      <c r="F17" s="32"/>
      <c r="G17" s="37"/>
      <c r="H17" s="39" t="s">
        <v>26</v>
      </c>
      <c r="I17" s="39" t="s">
        <v>27</v>
      </c>
      <c r="J17" s="38" t="s">
        <v>28</v>
      </c>
      <c r="K17" s="39" t="s">
        <v>29</v>
      </c>
      <c r="L17" s="39" t="s">
        <v>30</v>
      </c>
      <c r="M17" s="39" t="s">
        <v>31</v>
      </c>
      <c r="N17" s="39" t="s">
        <v>27</v>
      </c>
      <c r="O17" s="38" t="s">
        <v>28</v>
      </c>
      <c r="P17" s="39" t="s">
        <v>29</v>
      </c>
      <c r="Q17" s="39" t="s">
        <v>30</v>
      </c>
      <c r="R17" s="32"/>
      <c r="S17" s="35"/>
      <c r="T17" s="35"/>
      <c r="U17" s="38"/>
      <c r="V17" s="38"/>
      <c r="W17" s="35"/>
      <c r="X17" s="35"/>
      <c r="Y17" s="35"/>
      <c r="Z17" s="35"/>
      <c r="AA17" s="35"/>
      <c r="AB17" s="35"/>
      <c r="AC17" s="32"/>
    </row>
    <row r="18" spans="1:29" ht="69.75" customHeight="1" x14ac:dyDescent="0.25">
      <c r="A18" s="40"/>
      <c r="B18" s="32"/>
      <c r="C18" s="32"/>
      <c r="D18" s="33"/>
      <c r="E18" s="32"/>
      <c r="F18" s="32"/>
      <c r="G18" s="37"/>
      <c r="H18" s="39"/>
      <c r="I18" s="39"/>
      <c r="J18" s="38"/>
      <c r="K18" s="39"/>
      <c r="L18" s="39"/>
      <c r="M18" s="39"/>
      <c r="N18" s="39"/>
      <c r="O18" s="38"/>
      <c r="P18" s="39"/>
      <c r="Q18" s="39"/>
      <c r="R18" s="32"/>
      <c r="S18" s="41" t="s">
        <v>32</v>
      </c>
      <c r="T18" s="41" t="s">
        <v>33</v>
      </c>
      <c r="U18" s="41" t="s">
        <v>32</v>
      </c>
      <c r="V18" s="41" t="s">
        <v>33</v>
      </c>
      <c r="W18" s="41" t="s">
        <v>32</v>
      </c>
      <c r="X18" s="41" t="s">
        <v>33</v>
      </c>
      <c r="Y18" s="41" t="s">
        <v>32</v>
      </c>
      <c r="Z18" s="41" t="s">
        <v>33</v>
      </c>
      <c r="AA18" s="41" t="s">
        <v>32</v>
      </c>
      <c r="AB18" s="41" t="s">
        <v>33</v>
      </c>
      <c r="AC18" s="32"/>
    </row>
    <row r="19" spans="1:29" x14ac:dyDescent="0.25">
      <c r="A19" s="42">
        <v>1</v>
      </c>
      <c r="B19" s="42">
        <f>A19+1</f>
        <v>2</v>
      </c>
      <c r="C19" s="42">
        <f>B19+1</f>
        <v>3</v>
      </c>
      <c r="D19" s="43">
        <f>C19+1</f>
        <v>4</v>
      </c>
      <c r="E19" s="42">
        <v>5</v>
      </c>
      <c r="F19" s="42">
        <f t="shared" ref="F19:AC19" si="0">E19+1</f>
        <v>6</v>
      </c>
      <c r="G19" s="42">
        <f t="shared" si="0"/>
        <v>7</v>
      </c>
      <c r="H19" s="42">
        <f t="shared" si="0"/>
        <v>8</v>
      </c>
      <c r="I19" s="42">
        <f t="shared" si="0"/>
        <v>9</v>
      </c>
      <c r="J19" s="42">
        <f t="shared" si="0"/>
        <v>10</v>
      </c>
      <c r="K19" s="42">
        <f t="shared" si="0"/>
        <v>11</v>
      </c>
      <c r="L19" s="42">
        <f t="shared" si="0"/>
        <v>12</v>
      </c>
      <c r="M19" s="42">
        <f t="shared" si="0"/>
        <v>13</v>
      </c>
      <c r="N19" s="42">
        <f t="shared" si="0"/>
        <v>14</v>
      </c>
      <c r="O19" s="42">
        <f>N19+1</f>
        <v>15</v>
      </c>
      <c r="P19" s="42">
        <f t="shared" si="0"/>
        <v>16</v>
      </c>
      <c r="Q19" s="42">
        <f t="shared" si="0"/>
        <v>17</v>
      </c>
      <c r="R19" s="42">
        <f t="shared" si="0"/>
        <v>18</v>
      </c>
      <c r="S19" s="42">
        <f t="shared" si="0"/>
        <v>19</v>
      </c>
      <c r="T19" s="42">
        <f t="shared" si="0"/>
        <v>20</v>
      </c>
      <c r="U19" s="42">
        <f t="shared" si="0"/>
        <v>21</v>
      </c>
      <c r="V19" s="42">
        <f t="shared" si="0"/>
        <v>22</v>
      </c>
      <c r="W19" s="42">
        <f t="shared" si="0"/>
        <v>23</v>
      </c>
      <c r="X19" s="42">
        <f t="shared" si="0"/>
        <v>24</v>
      </c>
      <c r="Y19" s="42">
        <f t="shared" si="0"/>
        <v>25</v>
      </c>
      <c r="Z19" s="42">
        <f t="shared" si="0"/>
        <v>26</v>
      </c>
      <c r="AA19" s="42">
        <f t="shared" si="0"/>
        <v>27</v>
      </c>
      <c r="AB19" s="42">
        <f t="shared" si="0"/>
        <v>28</v>
      </c>
      <c r="AC19" s="42">
        <f t="shared" si="0"/>
        <v>29</v>
      </c>
    </row>
    <row r="20" spans="1:29" s="49" customFormat="1" ht="41.25" customHeight="1" x14ac:dyDescent="0.25">
      <c r="A20" s="44" t="s">
        <v>36</v>
      </c>
      <c r="B20" s="45" t="s">
        <v>37</v>
      </c>
      <c r="C20" s="44" t="s">
        <v>38</v>
      </c>
      <c r="D20" s="46">
        <f>SUM(D21:D26)</f>
        <v>27.006077750000003</v>
      </c>
      <c r="E20" s="46">
        <f t="shared" ref="E20:R20" si="1">SUM(E21:E26)</f>
        <v>23.456671490000002</v>
      </c>
      <c r="F20" s="46">
        <f t="shared" si="1"/>
        <v>0.92471429999999999</v>
      </c>
      <c r="G20" s="46">
        <f>D20-F20</f>
        <v>26.081363450000001</v>
      </c>
      <c r="H20" s="46">
        <f t="shared" si="1"/>
        <v>26.081363449999998</v>
      </c>
      <c r="I20" s="46">
        <f t="shared" si="1"/>
        <v>0</v>
      </c>
      <c r="J20" s="46">
        <f t="shared" si="1"/>
        <v>0</v>
      </c>
      <c r="K20" s="46">
        <f t="shared" si="1"/>
        <v>26.081363449999998</v>
      </c>
      <c r="L20" s="46">
        <f t="shared" si="1"/>
        <v>0</v>
      </c>
      <c r="M20" s="46">
        <f t="shared" si="1"/>
        <v>22.26812739</v>
      </c>
      <c r="N20" s="46">
        <f t="shared" si="1"/>
        <v>0</v>
      </c>
      <c r="O20" s="46">
        <f t="shared" si="1"/>
        <v>0</v>
      </c>
      <c r="P20" s="46">
        <f t="shared" si="1"/>
        <v>22.26812739</v>
      </c>
      <c r="Q20" s="46">
        <f t="shared" si="1"/>
        <v>0</v>
      </c>
      <c r="R20" s="46">
        <f t="shared" si="1"/>
        <v>0</v>
      </c>
      <c r="S20" s="46">
        <f>M20-H20</f>
        <v>-3.8132360599999977</v>
      </c>
      <c r="T20" s="47">
        <f>S20/H20</f>
        <v>-0.14620539556186424</v>
      </c>
      <c r="U20" s="46">
        <f>SUM(U21:U26)</f>
        <v>0</v>
      </c>
      <c r="V20" s="47">
        <v>0</v>
      </c>
      <c r="W20" s="46">
        <f>SUM(W21:W26)</f>
        <v>0</v>
      </c>
      <c r="X20" s="47">
        <v>0</v>
      </c>
      <c r="Y20" s="46">
        <f>SUM(Y21:Y26)</f>
        <v>-3.8132360599999986</v>
      </c>
      <c r="Z20" s="47">
        <f>T20-O20</f>
        <v>-0.14620539556186424</v>
      </c>
      <c r="AA20" s="46">
        <f>SUM(AA21:AA26)</f>
        <v>0</v>
      </c>
      <c r="AB20" s="47">
        <v>0</v>
      </c>
      <c r="AC20" s="48" t="s">
        <v>34</v>
      </c>
    </row>
    <row r="21" spans="1:29" x14ac:dyDescent="0.25">
      <c r="A21" s="50" t="s">
        <v>39</v>
      </c>
      <c r="B21" s="51" t="s">
        <v>40</v>
      </c>
      <c r="C21" s="50" t="s">
        <v>38</v>
      </c>
      <c r="D21" s="52" t="s">
        <v>34</v>
      </c>
      <c r="E21" s="53" t="s">
        <v>34</v>
      </c>
      <c r="F21" s="53" t="s">
        <v>34</v>
      </c>
      <c r="G21" s="53" t="s">
        <v>34</v>
      </c>
      <c r="H21" s="52" t="s">
        <v>34</v>
      </c>
      <c r="I21" s="52" t="s">
        <v>34</v>
      </c>
      <c r="J21" s="52" t="s">
        <v>34</v>
      </c>
      <c r="K21" s="52" t="s">
        <v>34</v>
      </c>
      <c r="L21" s="52" t="s">
        <v>34</v>
      </c>
      <c r="M21" s="52" t="s">
        <v>34</v>
      </c>
      <c r="N21" s="52" t="s">
        <v>34</v>
      </c>
      <c r="O21" s="52" t="s">
        <v>34</v>
      </c>
      <c r="P21" s="52" t="s">
        <v>34</v>
      </c>
      <c r="Q21" s="52" t="s">
        <v>34</v>
      </c>
      <c r="R21" s="53" t="s">
        <v>34</v>
      </c>
      <c r="S21" s="53" t="s">
        <v>34</v>
      </c>
      <c r="T21" s="53" t="s">
        <v>34</v>
      </c>
      <c r="U21" s="53" t="s">
        <v>34</v>
      </c>
      <c r="V21" s="53" t="s">
        <v>34</v>
      </c>
      <c r="W21" s="53" t="s">
        <v>34</v>
      </c>
      <c r="X21" s="53" t="s">
        <v>34</v>
      </c>
      <c r="Y21" s="53" t="s">
        <v>34</v>
      </c>
      <c r="Z21" s="53" t="s">
        <v>34</v>
      </c>
      <c r="AA21" s="53" t="s">
        <v>34</v>
      </c>
      <c r="AB21" s="53" t="s">
        <v>34</v>
      </c>
      <c r="AC21" s="53" t="s">
        <v>34</v>
      </c>
    </row>
    <row r="22" spans="1:29" s="59" customFormat="1" ht="58.5" customHeight="1" x14ac:dyDescent="0.25">
      <c r="A22" s="54" t="s">
        <v>41</v>
      </c>
      <c r="B22" s="55" t="s">
        <v>42</v>
      </c>
      <c r="C22" s="54" t="s">
        <v>38</v>
      </c>
      <c r="D22" s="56">
        <f>SUM(D48)</f>
        <v>4.2938502500000002</v>
      </c>
      <c r="E22" s="56">
        <f t="shared" ref="E22:AA22" si="2">SUM(E48)</f>
        <v>0</v>
      </c>
      <c r="F22" s="56">
        <f t="shared" si="2"/>
        <v>0</v>
      </c>
      <c r="G22" s="56">
        <f>D22-F22</f>
        <v>4.2938502500000002</v>
      </c>
      <c r="H22" s="56">
        <f t="shared" si="2"/>
        <v>4.2938502500000002</v>
      </c>
      <c r="I22" s="56">
        <f t="shared" si="2"/>
        <v>0</v>
      </c>
      <c r="J22" s="56">
        <f t="shared" si="2"/>
        <v>0</v>
      </c>
      <c r="K22" s="56">
        <f t="shared" si="2"/>
        <v>4.2938502500000002</v>
      </c>
      <c r="L22" s="56">
        <f t="shared" si="2"/>
        <v>0</v>
      </c>
      <c r="M22" s="56">
        <f t="shared" si="2"/>
        <v>3.9884038300000002</v>
      </c>
      <c r="N22" s="56">
        <f t="shared" si="2"/>
        <v>0</v>
      </c>
      <c r="O22" s="56">
        <f t="shared" si="2"/>
        <v>0</v>
      </c>
      <c r="P22" s="56">
        <f t="shared" si="2"/>
        <v>3.9884038300000002</v>
      </c>
      <c r="Q22" s="56">
        <f t="shared" si="2"/>
        <v>0</v>
      </c>
      <c r="R22" s="56">
        <f t="shared" si="2"/>
        <v>0</v>
      </c>
      <c r="S22" s="56">
        <f t="shared" si="2"/>
        <v>-0.30544642</v>
      </c>
      <c r="T22" s="57">
        <f>S22/H22</f>
        <v>-7.1135787746673271E-2</v>
      </c>
      <c r="U22" s="56">
        <f t="shared" si="2"/>
        <v>0</v>
      </c>
      <c r="V22" s="57">
        <v>0</v>
      </c>
      <c r="W22" s="56">
        <f t="shared" si="2"/>
        <v>0</v>
      </c>
      <c r="X22" s="57">
        <v>0</v>
      </c>
      <c r="Y22" s="56">
        <f t="shared" si="2"/>
        <v>-0.30544642</v>
      </c>
      <c r="Z22" s="57">
        <f>Y22/K22</f>
        <v>-7.1135787746673271E-2</v>
      </c>
      <c r="AA22" s="56">
        <f t="shared" si="2"/>
        <v>0</v>
      </c>
      <c r="AB22" s="57">
        <v>0</v>
      </c>
      <c r="AC22" s="58" t="str">
        <f>AC20</f>
        <v>нд</v>
      </c>
    </row>
    <row r="23" spans="1:29" ht="63" x14ac:dyDescent="0.25">
      <c r="A23" s="50" t="s">
        <v>43</v>
      </c>
      <c r="B23" s="51" t="s">
        <v>44</v>
      </c>
      <c r="C23" s="50" t="s">
        <v>38</v>
      </c>
      <c r="D23" s="52" t="s">
        <v>34</v>
      </c>
      <c r="E23" s="50" t="s">
        <v>34</v>
      </c>
      <c r="F23" s="50" t="s">
        <v>34</v>
      </c>
      <c r="G23" s="50" t="s">
        <v>34</v>
      </c>
      <c r="H23" s="52" t="s">
        <v>34</v>
      </c>
      <c r="I23" s="52" t="s">
        <v>34</v>
      </c>
      <c r="J23" s="52" t="s">
        <v>34</v>
      </c>
      <c r="K23" s="52" t="s">
        <v>34</v>
      </c>
      <c r="L23" s="52" t="s">
        <v>34</v>
      </c>
      <c r="M23" s="52" t="s">
        <v>34</v>
      </c>
      <c r="N23" s="52" t="s">
        <v>34</v>
      </c>
      <c r="O23" s="52" t="s">
        <v>34</v>
      </c>
      <c r="P23" s="52" t="s">
        <v>34</v>
      </c>
      <c r="Q23" s="52" t="s">
        <v>34</v>
      </c>
      <c r="R23" s="50" t="s">
        <v>34</v>
      </c>
      <c r="S23" s="50" t="s">
        <v>34</v>
      </c>
      <c r="T23" s="50" t="s">
        <v>34</v>
      </c>
      <c r="U23" s="50" t="s">
        <v>34</v>
      </c>
      <c r="V23" s="50" t="s">
        <v>34</v>
      </c>
      <c r="W23" s="50" t="s">
        <v>34</v>
      </c>
      <c r="X23" s="50" t="s">
        <v>34</v>
      </c>
      <c r="Y23" s="50" t="s">
        <v>34</v>
      </c>
      <c r="Z23" s="50" t="s">
        <v>34</v>
      </c>
      <c r="AA23" s="50" t="s">
        <v>34</v>
      </c>
      <c r="AB23" s="50" t="s">
        <v>34</v>
      </c>
      <c r="AC23" s="50" t="s">
        <v>34</v>
      </c>
    </row>
    <row r="24" spans="1:29" s="59" customFormat="1" ht="31.5" x14ac:dyDescent="0.25">
      <c r="A24" s="54" t="s">
        <v>45</v>
      </c>
      <c r="B24" s="55" t="s">
        <v>46</v>
      </c>
      <c r="C24" s="54" t="s">
        <v>38</v>
      </c>
      <c r="D24" s="56">
        <f>D74</f>
        <v>22.712227500000001</v>
      </c>
      <c r="E24" s="56">
        <f t="shared" ref="E24:AC24" si="3">E74</f>
        <v>23.456671490000002</v>
      </c>
      <c r="F24" s="56">
        <f t="shared" si="3"/>
        <v>0.92471429999999999</v>
      </c>
      <c r="G24" s="56">
        <f>D24-F24</f>
        <v>21.787513199999999</v>
      </c>
      <c r="H24" s="56">
        <f t="shared" si="3"/>
        <v>21.787513199999999</v>
      </c>
      <c r="I24" s="56">
        <f t="shared" si="3"/>
        <v>0</v>
      </c>
      <c r="J24" s="56">
        <f t="shared" si="3"/>
        <v>0</v>
      </c>
      <c r="K24" s="56">
        <f t="shared" si="3"/>
        <v>21.787513199999999</v>
      </c>
      <c r="L24" s="56">
        <f t="shared" si="3"/>
        <v>0</v>
      </c>
      <c r="M24" s="56">
        <f t="shared" si="3"/>
        <v>18.279723560000001</v>
      </c>
      <c r="N24" s="56">
        <f t="shared" si="3"/>
        <v>0</v>
      </c>
      <c r="O24" s="56">
        <f t="shared" si="3"/>
        <v>0</v>
      </c>
      <c r="P24" s="56">
        <f t="shared" si="3"/>
        <v>18.279723560000001</v>
      </c>
      <c r="Q24" s="56">
        <f t="shared" si="3"/>
        <v>0</v>
      </c>
      <c r="R24" s="56">
        <f t="shared" si="3"/>
        <v>0</v>
      </c>
      <c r="S24" s="56">
        <f t="shared" si="3"/>
        <v>-3.5077896399999986</v>
      </c>
      <c r="T24" s="57">
        <v>0</v>
      </c>
      <c r="U24" s="56">
        <f t="shared" si="3"/>
        <v>0</v>
      </c>
      <c r="V24" s="56">
        <f t="shared" si="3"/>
        <v>0</v>
      </c>
      <c r="W24" s="56">
        <f t="shared" si="3"/>
        <v>0</v>
      </c>
      <c r="X24" s="57">
        <f t="shared" si="3"/>
        <v>0</v>
      </c>
      <c r="Y24" s="56">
        <f t="shared" si="3"/>
        <v>-3.5077896399999986</v>
      </c>
      <c r="Z24" s="57">
        <v>0</v>
      </c>
      <c r="AA24" s="56">
        <f t="shared" si="3"/>
        <v>0</v>
      </c>
      <c r="AB24" s="57">
        <f t="shared" si="3"/>
        <v>0</v>
      </c>
      <c r="AC24" s="56">
        <f t="shared" si="3"/>
        <v>0</v>
      </c>
    </row>
    <row r="25" spans="1:29" ht="31.5" x14ac:dyDescent="0.25">
      <c r="A25" s="50" t="s">
        <v>47</v>
      </c>
      <c r="B25" s="51" t="s">
        <v>48</v>
      </c>
      <c r="C25" s="50" t="s">
        <v>38</v>
      </c>
      <c r="D25" s="52" t="s">
        <v>34</v>
      </c>
      <c r="E25" s="50" t="s">
        <v>34</v>
      </c>
      <c r="F25" s="50" t="s">
        <v>34</v>
      </c>
      <c r="G25" s="50" t="s">
        <v>34</v>
      </c>
      <c r="H25" s="52" t="s">
        <v>34</v>
      </c>
      <c r="I25" s="52" t="s">
        <v>34</v>
      </c>
      <c r="J25" s="52" t="s">
        <v>34</v>
      </c>
      <c r="K25" s="52" t="s">
        <v>34</v>
      </c>
      <c r="L25" s="52" t="s">
        <v>34</v>
      </c>
      <c r="M25" s="52" t="s">
        <v>34</v>
      </c>
      <c r="N25" s="52" t="s">
        <v>34</v>
      </c>
      <c r="O25" s="52" t="s">
        <v>34</v>
      </c>
      <c r="P25" s="52" t="s">
        <v>34</v>
      </c>
      <c r="Q25" s="52" t="s">
        <v>34</v>
      </c>
      <c r="R25" s="50" t="s">
        <v>34</v>
      </c>
      <c r="S25" s="50" t="s">
        <v>34</v>
      </c>
      <c r="T25" s="50" t="s">
        <v>34</v>
      </c>
      <c r="U25" s="50" t="s">
        <v>34</v>
      </c>
      <c r="V25" s="50" t="s">
        <v>34</v>
      </c>
      <c r="W25" s="50" t="s">
        <v>34</v>
      </c>
      <c r="X25" s="50" t="s">
        <v>34</v>
      </c>
      <c r="Y25" s="50" t="s">
        <v>34</v>
      </c>
      <c r="Z25" s="50" t="s">
        <v>34</v>
      </c>
      <c r="AA25" s="50" t="s">
        <v>34</v>
      </c>
      <c r="AB25" s="50" t="s">
        <v>34</v>
      </c>
      <c r="AC25" s="50" t="s">
        <v>34</v>
      </c>
    </row>
    <row r="26" spans="1:29" x14ac:dyDescent="0.25">
      <c r="A26" s="50" t="s">
        <v>49</v>
      </c>
      <c r="B26" s="51" t="s">
        <v>50</v>
      </c>
      <c r="C26" s="50" t="s">
        <v>38</v>
      </c>
      <c r="D26" s="52" t="s">
        <v>34</v>
      </c>
      <c r="E26" s="50" t="s">
        <v>34</v>
      </c>
      <c r="F26" s="50" t="s">
        <v>34</v>
      </c>
      <c r="G26" s="50" t="s">
        <v>34</v>
      </c>
      <c r="H26" s="52" t="s">
        <v>34</v>
      </c>
      <c r="I26" s="52" t="s">
        <v>34</v>
      </c>
      <c r="J26" s="52" t="s">
        <v>34</v>
      </c>
      <c r="K26" s="52" t="s">
        <v>34</v>
      </c>
      <c r="L26" s="52" t="s">
        <v>34</v>
      </c>
      <c r="M26" s="52" t="s">
        <v>34</v>
      </c>
      <c r="N26" s="52" t="s">
        <v>34</v>
      </c>
      <c r="O26" s="52" t="s">
        <v>34</v>
      </c>
      <c r="P26" s="52" t="s">
        <v>34</v>
      </c>
      <c r="Q26" s="52" t="s">
        <v>34</v>
      </c>
      <c r="R26" s="50" t="s">
        <v>34</v>
      </c>
      <c r="S26" s="50" t="s">
        <v>34</v>
      </c>
      <c r="T26" s="50" t="s">
        <v>34</v>
      </c>
      <c r="U26" s="50" t="s">
        <v>34</v>
      </c>
      <c r="V26" s="50" t="s">
        <v>34</v>
      </c>
      <c r="W26" s="50" t="s">
        <v>34</v>
      </c>
      <c r="X26" s="50" t="s">
        <v>34</v>
      </c>
      <c r="Y26" s="50" t="s">
        <v>34</v>
      </c>
      <c r="Z26" s="50" t="s">
        <v>34</v>
      </c>
      <c r="AA26" s="50" t="s">
        <v>34</v>
      </c>
      <c r="AB26" s="50" t="s">
        <v>34</v>
      </c>
      <c r="AC26" s="50" t="s">
        <v>34</v>
      </c>
    </row>
    <row r="27" spans="1:29" s="49" customFormat="1" x14ac:dyDescent="0.25">
      <c r="A27" s="44" t="s">
        <v>51</v>
      </c>
      <c r="B27" s="45" t="s">
        <v>52</v>
      </c>
      <c r="C27" s="44" t="s">
        <v>38</v>
      </c>
      <c r="D27" s="46">
        <f>SUM(D28,D48,D70,D73,D77,D78)</f>
        <v>27.006077750000003</v>
      </c>
      <c r="E27" s="46">
        <f t="shared" ref="E27:S27" si="4">SUM(E28,E48,E70,E73,E77,E78)</f>
        <v>23.456671490000002</v>
      </c>
      <c r="F27" s="46">
        <f t="shared" si="4"/>
        <v>0.92471429999999999</v>
      </c>
      <c r="G27" s="46">
        <f t="shared" si="4"/>
        <v>26.081363449999998</v>
      </c>
      <c r="H27" s="46">
        <f t="shared" si="4"/>
        <v>26.081363449999998</v>
      </c>
      <c r="I27" s="46">
        <f t="shared" si="4"/>
        <v>0</v>
      </c>
      <c r="J27" s="46">
        <f t="shared" si="4"/>
        <v>0</v>
      </c>
      <c r="K27" s="46">
        <f t="shared" si="4"/>
        <v>26.081363449999998</v>
      </c>
      <c r="L27" s="46">
        <f t="shared" si="4"/>
        <v>0</v>
      </c>
      <c r="M27" s="46">
        <f t="shared" si="4"/>
        <v>22.26812739</v>
      </c>
      <c r="N27" s="46">
        <f t="shared" si="4"/>
        <v>0</v>
      </c>
      <c r="O27" s="46">
        <f t="shared" si="4"/>
        <v>0</v>
      </c>
      <c r="P27" s="46">
        <f t="shared" si="4"/>
        <v>22.26812739</v>
      </c>
      <c r="Q27" s="46">
        <f t="shared" si="4"/>
        <v>0</v>
      </c>
      <c r="R27" s="46">
        <f t="shared" si="4"/>
        <v>0</v>
      </c>
      <c r="S27" s="46">
        <f t="shared" si="4"/>
        <v>-3.8132360599999986</v>
      </c>
      <c r="T27" s="47">
        <f>S27/H27</f>
        <v>-0.14620539556186427</v>
      </c>
      <c r="U27" s="46">
        <f>SUM(U28,U48,U71,U74,U78,U79)</f>
        <v>0</v>
      </c>
      <c r="V27" s="46">
        <f>SUM(V28,V48,V71,V74,V78,V79)</f>
        <v>0</v>
      </c>
      <c r="W27" s="46">
        <f>SUM(W28,W48,W71,W74,W78,W79)</f>
        <v>0</v>
      </c>
      <c r="X27" s="46">
        <f>SUM(X28,X48,X71,X74,X78,X79)</f>
        <v>0</v>
      </c>
      <c r="Y27" s="46">
        <f>SUM(Y28,Y48,Y71,Y74,Y78,Y79)</f>
        <v>-3.8132360599999986</v>
      </c>
      <c r="Z27" s="47">
        <f>Y27/K27</f>
        <v>-0.14620539556186427</v>
      </c>
      <c r="AA27" s="46">
        <f>SUM(AA28,AA48,AA71,AA74,AA78,AA79)</f>
        <v>0</v>
      </c>
      <c r="AB27" s="46">
        <f>SUM(AB28,AB48,AB71,AB74,AB78,AB79)</f>
        <v>0</v>
      </c>
      <c r="AC27" s="46">
        <f>SUM(AC28,AC48,AC71,AC74,AC78,AC79)</f>
        <v>0</v>
      </c>
    </row>
    <row r="28" spans="1:29" ht="31.5" x14ac:dyDescent="0.25">
      <c r="A28" s="50" t="s">
        <v>53</v>
      </c>
      <c r="B28" s="51" t="s">
        <v>54</v>
      </c>
      <c r="C28" s="50" t="s">
        <v>38</v>
      </c>
      <c r="D28" s="52" t="s">
        <v>34</v>
      </c>
      <c r="E28" s="50" t="s">
        <v>34</v>
      </c>
      <c r="F28" s="50" t="s">
        <v>34</v>
      </c>
      <c r="G28" s="50" t="s">
        <v>34</v>
      </c>
      <c r="H28" s="52" t="s">
        <v>34</v>
      </c>
      <c r="I28" s="52" t="s">
        <v>34</v>
      </c>
      <c r="J28" s="52" t="s">
        <v>34</v>
      </c>
      <c r="K28" s="52" t="s">
        <v>34</v>
      </c>
      <c r="L28" s="52" t="s">
        <v>34</v>
      </c>
      <c r="M28" s="52" t="s">
        <v>34</v>
      </c>
      <c r="N28" s="52" t="s">
        <v>34</v>
      </c>
      <c r="O28" s="52" t="s">
        <v>34</v>
      </c>
      <c r="P28" s="52" t="s">
        <v>34</v>
      </c>
      <c r="Q28" s="52" t="s">
        <v>34</v>
      </c>
      <c r="R28" s="50" t="s">
        <v>34</v>
      </c>
      <c r="S28" s="50" t="s">
        <v>34</v>
      </c>
      <c r="T28" s="50" t="s">
        <v>34</v>
      </c>
      <c r="U28" s="50" t="s">
        <v>34</v>
      </c>
      <c r="V28" s="50" t="s">
        <v>34</v>
      </c>
      <c r="W28" s="50" t="s">
        <v>34</v>
      </c>
      <c r="X28" s="50" t="s">
        <v>34</v>
      </c>
      <c r="Y28" s="50" t="s">
        <v>34</v>
      </c>
      <c r="Z28" s="50" t="s">
        <v>34</v>
      </c>
      <c r="AA28" s="50" t="s">
        <v>34</v>
      </c>
      <c r="AB28" s="50" t="s">
        <v>34</v>
      </c>
      <c r="AC28" s="50" t="s">
        <v>34</v>
      </c>
    </row>
    <row r="29" spans="1:29" ht="47.25" x14ac:dyDescent="0.25">
      <c r="A29" s="50" t="s">
        <v>55</v>
      </c>
      <c r="B29" s="51" t="s">
        <v>56</v>
      </c>
      <c r="C29" s="50" t="s">
        <v>38</v>
      </c>
      <c r="D29" s="52" t="s">
        <v>34</v>
      </c>
      <c r="E29" s="50" t="s">
        <v>34</v>
      </c>
      <c r="F29" s="50" t="s">
        <v>34</v>
      </c>
      <c r="G29" s="50" t="s">
        <v>34</v>
      </c>
      <c r="H29" s="52" t="s">
        <v>34</v>
      </c>
      <c r="I29" s="52" t="s">
        <v>34</v>
      </c>
      <c r="J29" s="52" t="s">
        <v>34</v>
      </c>
      <c r="K29" s="52" t="s">
        <v>34</v>
      </c>
      <c r="L29" s="52" t="s">
        <v>34</v>
      </c>
      <c r="M29" s="52" t="s">
        <v>34</v>
      </c>
      <c r="N29" s="52" t="s">
        <v>34</v>
      </c>
      <c r="O29" s="52" t="s">
        <v>34</v>
      </c>
      <c r="P29" s="52" t="s">
        <v>34</v>
      </c>
      <c r="Q29" s="52" t="s">
        <v>34</v>
      </c>
      <c r="R29" s="50" t="s">
        <v>34</v>
      </c>
      <c r="S29" s="50" t="s">
        <v>34</v>
      </c>
      <c r="T29" s="50" t="s">
        <v>34</v>
      </c>
      <c r="U29" s="50" t="s">
        <v>34</v>
      </c>
      <c r="V29" s="50" t="s">
        <v>34</v>
      </c>
      <c r="W29" s="50" t="s">
        <v>34</v>
      </c>
      <c r="X29" s="50" t="s">
        <v>34</v>
      </c>
      <c r="Y29" s="50" t="s">
        <v>34</v>
      </c>
      <c r="Z29" s="50" t="s">
        <v>34</v>
      </c>
      <c r="AA29" s="50" t="s">
        <v>34</v>
      </c>
      <c r="AB29" s="50" t="s">
        <v>34</v>
      </c>
      <c r="AC29" s="50" t="s">
        <v>34</v>
      </c>
    </row>
    <row r="30" spans="1:29" ht="63" x14ac:dyDescent="0.25">
      <c r="A30" s="50" t="s">
        <v>57</v>
      </c>
      <c r="B30" s="51" t="s">
        <v>58</v>
      </c>
      <c r="C30" s="50" t="s">
        <v>38</v>
      </c>
      <c r="D30" s="52" t="s">
        <v>34</v>
      </c>
      <c r="E30" s="50" t="s">
        <v>34</v>
      </c>
      <c r="F30" s="50" t="s">
        <v>34</v>
      </c>
      <c r="G30" s="50" t="s">
        <v>34</v>
      </c>
      <c r="H30" s="52" t="s">
        <v>34</v>
      </c>
      <c r="I30" s="52" t="s">
        <v>34</v>
      </c>
      <c r="J30" s="52" t="s">
        <v>34</v>
      </c>
      <c r="K30" s="52" t="s">
        <v>34</v>
      </c>
      <c r="L30" s="52" t="s">
        <v>34</v>
      </c>
      <c r="M30" s="52" t="s">
        <v>34</v>
      </c>
      <c r="N30" s="52" t="s">
        <v>34</v>
      </c>
      <c r="O30" s="52" t="s">
        <v>34</v>
      </c>
      <c r="P30" s="52" t="s">
        <v>34</v>
      </c>
      <c r="Q30" s="52" t="s">
        <v>34</v>
      </c>
      <c r="R30" s="50" t="s">
        <v>34</v>
      </c>
      <c r="S30" s="50" t="s">
        <v>34</v>
      </c>
      <c r="T30" s="50" t="s">
        <v>34</v>
      </c>
      <c r="U30" s="50" t="s">
        <v>34</v>
      </c>
      <c r="V30" s="50" t="s">
        <v>34</v>
      </c>
      <c r="W30" s="50" t="s">
        <v>34</v>
      </c>
      <c r="X30" s="50" t="s">
        <v>34</v>
      </c>
      <c r="Y30" s="50" t="s">
        <v>34</v>
      </c>
      <c r="Z30" s="50" t="s">
        <v>34</v>
      </c>
      <c r="AA30" s="50" t="s">
        <v>34</v>
      </c>
      <c r="AB30" s="50" t="s">
        <v>34</v>
      </c>
      <c r="AC30" s="50" t="s">
        <v>34</v>
      </c>
    </row>
    <row r="31" spans="1:29" ht="63" x14ac:dyDescent="0.25">
      <c r="A31" s="50" t="s">
        <v>59</v>
      </c>
      <c r="B31" s="51" t="s">
        <v>60</v>
      </c>
      <c r="C31" s="50" t="s">
        <v>38</v>
      </c>
      <c r="D31" s="52" t="s">
        <v>34</v>
      </c>
      <c r="E31" s="50" t="s">
        <v>34</v>
      </c>
      <c r="F31" s="50" t="s">
        <v>34</v>
      </c>
      <c r="G31" s="50" t="s">
        <v>34</v>
      </c>
      <c r="H31" s="52" t="s">
        <v>34</v>
      </c>
      <c r="I31" s="52" t="s">
        <v>34</v>
      </c>
      <c r="J31" s="52" t="s">
        <v>34</v>
      </c>
      <c r="K31" s="52" t="s">
        <v>34</v>
      </c>
      <c r="L31" s="52" t="s">
        <v>34</v>
      </c>
      <c r="M31" s="52" t="s">
        <v>34</v>
      </c>
      <c r="N31" s="52" t="s">
        <v>34</v>
      </c>
      <c r="O31" s="52" t="s">
        <v>34</v>
      </c>
      <c r="P31" s="52" t="s">
        <v>34</v>
      </c>
      <c r="Q31" s="52" t="s">
        <v>34</v>
      </c>
      <c r="R31" s="50" t="s">
        <v>34</v>
      </c>
      <c r="S31" s="50" t="s">
        <v>34</v>
      </c>
      <c r="T31" s="50" t="s">
        <v>34</v>
      </c>
      <c r="U31" s="50" t="s">
        <v>34</v>
      </c>
      <c r="V31" s="50" t="s">
        <v>34</v>
      </c>
      <c r="W31" s="50" t="s">
        <v>34</v>
      </c>
      <c r="X31" s="50" t="s">
        <v>34</v>
      </c>
      <c r="Y31" s="50" t="s">
        <v>34</v>
      </c>
      <c r="Z31" s="50" t="s">
        <v>34</v>
      </c>
      <c r="AA31" s="50" t="s">
        <v>34</v>
      </c>
      <c r="AB31" s="50" t="s">
        <v>34</v>
      </c>
      <c r="AC31" s="50" t="s">
        <v>34</v>
      </c>
    </row>
    <row r="32" spans="1:29" ht="47.25" x14ac:dyDescent="0.25">
      <c r="A32" s="50" t="s">
        <v>61</v>
      </c>
      <c r="B32" s="51" t="s">
        <v>62</v>
      </c>
      <c r="C32" s="50" t="s">
        <v>38</v>
      </c>
      <c r="D32" s="52" t="s">
        <v>34</v>
      </c>
      <c r="E32" s="50" t="s">
        <v>34</v>
      </c>
      <c r="F32" s="50" t="s">
        <v>34</v>
      </c>
      <c r="G32" s="50" t="s">
        <v>34</v>
      </c>
      <c r="H32" s="52" t="s">
        <v>34</v>
      </c>
      <c r="I32" s="52" t="s">
        <v>34</v>
      </c>
      <c r="J32" s="52" t="s">
        <v>34</v>
      </c>
      <c r="K32" s="52" t="s">
        <v>34</v>
      </c>
      <c r="L32" s="52" t="s">
        <v>34</v>
      </c>
      <c r="M32" s="52" t="s">
        <v>34</v>
      </c>
      <c r="N32" s="52" t="s">
        <v>34</v>
      </c>
      <c r="O32" s="52" t="s">
        <v>34</v>
      </c>
      <c r="P32" s="52" t="s">
        <v>34</v>
      </c>
      <c r="Q32" s="52" t="s">
        <v>34</v>
      </c>
      <c r="R32" s="50" t="s">
        <v>34</v>
      </c>
      <c r="S32" s="50" t="s">
        <v>34</v>
      </c>
      <c r="T32" s="50" t="s">
        <v>34</v>
      </c>
      <c r="U32" s="50" t="s">
        <v>34</v>
      </c>
      <c r="V32" s="50" t="s">
        <v>34</v>
      </c>
      <c r="W32" s="50" t="s">
        <v>34</v>
      </c>
      <c r="X32" s="50" t="s">
        <v>34</v>
      </c>
      <c r="Y32" s="50" t="s">
        <v>34</v>
      </c>
      <c r="Z32" s="50" t="s">
        <v>34</v>
      </c>
      <c r="AA32" s="50" t="s">
        <v>34</v>
      </c>
      <c r="AB32" s="50" t="s">
        <v>34</v>
      </c>
      <c r="AC32" s="50" t="s">
        <v>34</v>
      </c>
    </row>
    <row r="33" spans="1:29" ht="31.5" x14ac:dyDescent="0.25">
      <c r="A33" s="50" t="s">
        <v>63</v>
      </c>
      <c r="B33" s="51" t="s">
        <v>64</v>
      </c>
      <c r="C33" s="50" t="s">
        <v>38</v>
      </c>
      <c r="D33" s="52" t="s">
        <v>34</v>
      </c>
      <c r="E33" s="50" t="s">
        <v>34</v>
      </c>
      <c r="F33" s="50" t="s">
        <v>34</v>
      </c>
      <c r="G33" s="50" t="s">
        <v>34</v>
      </c>
      <c r="H33" s="52" t="s">
        <v>34</v>
      </c>
      <c r="I33" s="52" t="s">
        <v>34</v>
      </c>
      <c r="J33" s="52" t="s">
        <v>34</v>
      </c>
      <c r="K33" s="52" t="s">
        <v>34</v>
      </c>
      <c r="L33" s="52" t="s">
        <v>34</v>
      </c>
      <c r="M33" s="52" t="s">
        <v>34</v>
      </c>
      <c r="N33" s="52" t="s">
        <v>34</v>
      </c>
      <c r="O33" s="52" t="s">
        <v>34</v>
      </c>
      <c r="P33" s="52" t="s">
        <v>34</v>
      </c>
      <c r="Q33" s="52" t="s">
        <v>34</v>
      </c>
      <c r="R33" s="50" t="s">
        <v>34</v>
      </c>
      <c r="S33" s="50" t="s">
        <v>34</v>
      </c>
      <c r="T33" s="50" t="s">
        <v>34</v>
      </c>
      <c r="U33" s="50" t="s">
        <v>34</v>
      </c>
      <c r="V33" s="50" t="s">
        <v>34</v>
      </c>
      <c r="W33" s="50" t="s">
        <v>34</v>
      </c>
      <c r="X33" s="50" t="s">
        <v>34</v>
      </c>
      <c r="Y33" s="50" t="s">
        <v>34</v>
      </c>
      <c r="Z33" s="50" t="s">
        <v>34</v>
      </c>
      <c r="AA33" s="50" t="s">
        <v>34</v>
      </c>
      <c r="AB33" s="50" t="s">
        <v>34</v>
      </c>
      <c r="AC33" s="50" t="s">
        <v>34</v>
      </c>
    </row>
    <row r="34" spans="1:29" ht="63" x14ac:dyDescent="0.25">
      <c r="A34" s="50" t="s">
        <v>65</v>
      </c>
      <c r="B34" s="51" t="s">
        <v>66</v>
      </c>
      <c r="C34" s="50" t="s">
        <v>38</v>
      </c>
      <c r="D34" s="52" t="s">
        <v>34</v>
      </c>
      <c r="E34" s="50" t="s">
        <v>34</v>
      </c>
      <c r="F34" s="50" t="s">
        <v>34</v>
      </c>
      <c r="G34" s="50" t="s">
        <v>34</v>
      </c>
      <c r="H34" s="52" t="s">
        <v>34</v>
      </c>
      <c r="I34" s="52" t="s">
        <v>34</v>
      </c>
      <c r="J34" s="52" t="s">
        <v>34</v>
      </c>
      <c r="K34" s="52" t="s">
        <v>34</v>
      </c>
      <c r="L34" s="52" t="s">
        <v>34</v>
      </c>
      <c r="M34" s="52" t="s">
        <v>34</v>
      </c>
      <c r="N34" s="52" t="s">
        <v>34</v>
      </c>
      <c r="O34" s="52" t="s">
        <v>34</v>
      </c>
      <c r="P34" s="52" t="s">
        <v>34</v>
      </c>
      <c r="Q34" s="52" t="s">
        <v>34</v>
      </c>
      <c r="R34" s="50" t="s">
        <v>34</v>
      </c>
      <c r="S34" s="50" t="s">
        <v>34</v>
      </c>
      <c r="T34" s="50" t="s">
        <v>34</v>
      </c>
      <c r="U34" s="50" t="s">
        <v>34</v>
      </c>
      <c r="V34" s="50" t="s">
        <v>34</v>
      </c>
      <c r="W34" s="50" t="s">
        <v>34</v>
      </c>
      <c r="X34" s="50" t="s">
        <v>34</v>
      </c>
      <c r="Y34" s="50" t="s">
        <v>34</v>
      </c>
      <c r="Z34" s="50" t="s">
        <v>34</v>
      </c>
      <c r="AA34" s="50" t="s">
        <v>34</v>
      </c>
      <c r="AB34" s="50" t="s">
        <v>34</v>
      </c>
      <c r="AC34" s="50" t="s">
        <v>34</v>
      </c>
    </row>
    <row r="35" spans="1:29" ht="47.25" x14ac:dyDescent="0.25">
      <c r="A35" s="50" t="s">
        <v>67</v>
      </c>
      <c r="B35" s="51" t="s">
        <v>68</v>
      </c>
      <c r="C35" s="50" t="s">
        <v>38</v>
      </c>
      <c r="D35" s="52" t="s">
        <v>34</v>
      </c>
      <c r="E35" s="50" t="s">
        <v>34</v>
      </c>
      <c r="F35" s="50" t="s">
        <v>34</v>
      </c>
      <c r="G35" s="50" t="s">
        <v>34</v>
      </c>
      <c r="H35" s="52" t="s">
        <v>34</v>
      </c>
      <c r="I35" s="52" t="s">
        <v>34</v>
      </c>
      <c r="J35" s="52" t="s">
        <v>34</v>
      </c>
      <c r="K35" s="52" t="s">
        <v>34</v>
      </c>
      <c r="L35" s="52" t="s">
        <v>34</v>
      </c>
      <c r="M35" s="52" t="s">
        <v>34</v>
      </c>
      <c r="N35" s="52" t="s">
        <v>34</v>
      </c>
      <c r="O35" s="52" t="s">
        <v>34</v>
      </c>
      <c r="P35" s="52" t="s">
        <v>34</v>
      </c>
      <c r="Q35" s="52" t="s">
        <v>34</v>
      </c>
      <c r="R35" s="50" t="s">
        <v>34</v>
      </c>
      <c r="S35" s="50" t="s">
        <v>34</v>
      </c>
      <c r="T35" s="50" t="s">
        <v>34</v>
      </c>
      <c r="U35" s="50" t="s">
        <v>34</v>
      </c>
      <c r="V35" s="50" t="s">
        <v>34</v>
      </c>
      <c r="W35" s="50" t="s">
        <v>34</v>
      </c>
      <c r="X35" s="50" t="s">
        <v>34</v>
      </c>
      <c r="Y35" s="50" t="s">
        <v>34</v>
      </c>
      <c r="Z35" s="50" t="s">
        <v>34</v>
      </c>
      <c r="AA35" s="50" t="s">
        <v>34</v>
      </c>
      <c r="AB35" s="50" t="s">
        <v>34</v>
      </c>
      <c r="AC35" s="50" t="s">
        <v>34</v>
      </c>
    </row>
    <row r="36" spans="1:29" ht="47.25" x14ac:dyDescent="0.25">
      <c r="A36" s="50" t="s">
        <v>69</v>
      </c>
      <c r="B36" s="51" t="s">
        <v>70</v>
      </c>
      <c r="C36" s="50" t="s">
        <v>38</v>
      </c>
      <c r="D36" s="52" t="s">
        <v>34</v>
      </c>
      <c r="E36" s="50" t="s">
        <v>34</v>
      </c>
      <c r="F36" s="50" t="s">
        <v>34</v>
      </c>
      <c r="G36" s="50" t="s">
        <v>34</v>
      </c>
      <c r="H36" s="52" t="s">
        <v>34</v>
      </c>
      <c r="I36" s="52" t="s">
        <v>34</v>
      </c>
      <c r="J36" s="52" t="s">
        <v>34</v>
      </c>
      <c r="K36" s="52" t="s">
        <v>34</v>
      </c>
      <c r="L36" s="52" t="s">
        <v>34</v>
      </c>
      <c r="M36" s="52" t="s">
        <v>34</v>
      </c>
      <c r="N36" s="52" t="s">
        <v>34</v>
      </c>
      <c r="O36" s="52" t="s">
        <v>34</v>
      </c>
      <c r="P36" s="52" t="s">
        <v>34</v>
      </c>
      <c r="Q36" s="52" t="s">
        <v>34</v>
      </c>
      <c r="R36" s="50" t="s">
        <v>34</v>
      </c>
      <c r="S36" s="50" t="s">
        <v>34</v>
      </c>
      <c r="T36" s="50" t="s">
        <v>34</v>
      </c>
      <c r="U36" s="50" t="s">
        <v>34</v>
      </c>
      <c r="V36" s="50" t="s">
        <v>34</v>
      </c>
      <c r="W36" s="50" t="s">
        <v>34</v>
      </c>
      <c r="X36" s="50" t="s">
        <v>34</v>
      </c>
      <c r="Y36" s="50" t="s">
        <v>34</v>
      </c>
      <c r="Z36" s="50" t="s">
        <v>34</v>
      </c>
      <c r="AA36" s="50" t="s">
        <v>34</v>
      </c>
      <c r="AB36" s="50" t="s">
        <v>34</v>
      </c>
      <c r="AC36" s="50" t="s">
        <v>34</v>
      </c>
    </row>
    <row r="37" spans="1:29" ht="31.5" x14ac:dyDescent="0.25">
      <c r="A37" s="50" t="s">
        <v>71</v>
      </c>
      <c r="B37" s="51" t="s">
        <v>72</v>
      </c>
      <c r="C37" s="50" t="s">
        <v>38</v>
      </c>
      <c r="D37" s="52" t="s">
        <v>34</v>
      </c>
      <c r="E37" s="50" t="s">
        <v>34</v>
      </c>
      <c r="F37" s="50" t="s">
        <v>34</v>
      </c>
      <c r="G37" s="50" t="s">
        <v>34</v>
      </c>
      <c r="H37" s="52" t="s">
        <v>34</v>
      </c>
      <c r="I37" s="52" t="s">
        <v>34</v>
      </c>
      <c r="J37" s="52" t="s">
        <v>34</v>
      </c>
      <c r="K37" s="52" t="s">
        <v>34</v>
      </c>
      <c r="L37" s="52" t="s">
        <v>34</v>
      </c>
      <c r="M37" s="52" t="s">
        <v>34</v>
      </c>
      <c r="N37" s="52" t="s">
        <v>34</v>
      </c>
      <c r="O37" s="52" t="s">
        <v>34</v>
      </c>
      <c r="P37" s="52" t="s">
        <v>34</v>
      </c>
      <c r="Q37" s="52" t="s">
        <v>34</v>
      </c>
      <c r="R37" s="50" t="s">
        <v>34</v>
      </c>
      <c r="S37" s="50" t="s">
        <v>34</v>
      </c>
      <c r="T37" s="50" t="s">
        <v>34</v>
      </c>
      <c r="U37" s="50" t="s">
        <v>34</v>
      </c>
      <c r="V37" s="50" t="s">
        <v>34</v>
      </c>
      <c r="W37" s="50" t="s">
        <v>34</v>
      </c>
      <c r="X37" s="50" t="s">
        <v>34</v>
      </c>
      <c r="Y37" s="50" t="s">
        <v>34</v>
      </c>
      <c r="Z37" s="50" t="s">
        <v>34</v>
      </c>
      <c r="AA37" s="50" t="s">
        <v>34</v>
      </c>
      <c r="AB37" s="50" t="s">
        <v>34</v>
      </c>
      <c r="AC37" s="50" t="s">
        <v>34</v>
      </c>
    </row>
    <row r="38" spans="1:29" ht="94.5" x14ac:dyDescent="0.25">
      <c r="A38" s="50" t="s">
        <v>71</v>
      </c>
      <c r="B38" s="51" t="s">
        <v>73</v>
      </c>
      <c r="C38" s="50" t="s">
        <v>38</v>
      </c>
      <c r="D38" s="52" t="s">
        <v>34</v>
      </c>
      <c r="E38" s="50" t="s">
        <v>34</v>
      </c>
      <c r="F38" s="50" t="s">
        <v>34</v>
      </c>
      <c r="G38" s="50" t="s">
        <v>34</v>
      </c>
      <c r="H38" s="52" t="s">
        <v>34</v>
      </c>
      <c r="I38" s="52" t="s">
        <v>34</v>
      </c>
      <c r="J38" s="52" t="s">
        <v>34</v>
      </c>
      <c r="K38" s="52" t="s">
        <v>34</v>
      </c>
      <c r="L38" s="52" t="s">
        <v>34</v>
      </c>
      <c r="M38" s="52" t="s">
        <v>34</v>
      </c>
      <c r="N38" s="52" t="s">
        <v>34</v>
      </c>
      <c r="O38" s="52" t="s">
        <v>34</v>
      </c>
      <c r="P38" s="52" t="s">
        <v>34</v>
      </c>
      <c r="Q38" s="52" t="s">
        <v>34</v>
      </c>
      <c r="R38" s="50" t="s">
        <v>34</v>
      </c>
      <c r="S38" s="50" t="s">
        <v>34</v>
      </c>
      <c r="T38" s="50" t="s">
        <v>34</v>
      </c>
      <c r="U38" s="50" t="s">
        <v>34</v>
      </c>
      <c r="V38" s="50" t="s">
        <v>34</v>
      </c>
      <c r="W38" s="50" t="s">
        <v>34</v>
      </c>
      <c r="X38" s="50" t="s">
        <v>34</v>
      </c>
      <c r="Y38" s="50" t="s">
        <v>34</v>
      </c>
      <c r="Z38" s="50" t="s">
        <v>34</v>
      </c>
      <c r="AA38" s="50" t="s">
        <v>34</v>
      </c>
      <c r="AB38" s="50" t="s">
        <v>34</v>
      </c>
      <c r="AC38" s="50" t="s">
        <v>34</v>
      </c>
    </row>
    <row r="39" spans="1:29" ht="78.75" x14ac:dyDescent="0.25">
      <c r="A39" s="50" t="s">
        <v>71</v>
      </c>
      <c r="B39" s="51" t="s">
        <v>74</v>
      </c>
      <c r="C39" s="50" t="s">
        <v>38</v>
      </c>
      <c r="D39" s="52" t="s">
        <v>34</v>
      </c>
      <c r="E39" s="50" t="s">
        <v>34</v>
      </c>
      <c r="F39" s="50" t="s">
        <v>34</v>
      </c>
      <c r="G39" s="50" t="s">
        <v>34</v>
      </c>
      <c r="H39" s="52" t="s">
        <v>34</v>
      </c>
      <c r="I39" s="52" t="s">
        <v>34</v>
      </c>
      <c r="J39" s="52" t="s">
        <v>34</v>
      </c>
      <c r="K39" s="52" t="s">
        <v>34</v>
      </c>
      <c r="L39" s="52" t="s">
        <v>34</v>
      </c>
      <c r="M39" s="52" t="s">
        <v>34</v>
      </c>
      <c r="N39" s="52" t="s">
        <v>34</v>
      </c>
      <c r="O39" s="52" t="s">
        <v>34</v>
      </c>
      <c r="P39" s="52" t="s">
        <v>34</v>
      </c>
      <c r="Q39" s="52" t="s">
        <v>34</v>
      </c>
      <c r="R39" s="50" t="s">
        <v>34</v>
      </c>
      <c r="S39" s="50" t="s">
        <v>34</v>
      </c>
      <c r="T39" s="50" t="s">
        <v>34</v>
      </c>
      <c r="U39" s="50" t="s">
        <v>34</v>
      </c>
      <c r="V39" s="50" t="s">
        <v>34</v>
      </c>
      <c r="W39" s="50" t="s">
        <v>34</v>
      </c>
      <c r="X39" s="50" t="s">
        <v>34</v>
      </c>
      <c r="Y39" s="50" t="s">
        <v>34</v>
      </c>
      <c r="Z39" s="50" t="s">
        <v>34</v>
      </c>
      <c r="AA39" s="50" t="s">
        <v>34</v>
      </c>
      <c r="AB39" s="50" t="s">
        <v>34</v>
      </c>
      <c r="AC39" s="50" t="s">
        <v>34</v>
      </c>
    </row>
    <row r="40" spans="1:29" ht="94.5" x14ac:dyDescent="0.25">
      <c r="A40" s="50" t="s">
        <v>71</v>
      </c>
      <c r="B40" s="51" t="s">
        <v>75</v>
      </c>
      <c r="C40" s="50" t="s">
        <v>38</v>
      </c>
      <c r="D40" s="52" t="s">
        <v>34</v>
      </c>
      <c r="E40" s="50" t="s">
        <v>34</v>
      </c>
      <c r="F40" s="50" t="s">
        <v>34</v>
      </c>
      <c r="G40" s="50" t="s">
        <v>34</v>
      </c>
      <c r="H40" s="52" t="s">
        <v>34</v>
      </c>
      <c r="I40" s="52" t="s">
        <v>34</v>
      </c>
      <c r="J40" s="52" t="s">
        <v>34</v>
      </c>
      <c r="K40" s="52" t="s">
        <v>34</v>
      </c>
      <c r="L40" s="52" t="s">
        <v>34</v>
      </c>
      <c r="M40" s="52" t="s">
        <v>34</v>
      </c>
      <c r="N40" s="52" t="s">
        <v>34</v>
      </c>
      <c r="O40" s="52" t="s">
        <v>34</v>
      </c>
      <c r="P40" s="52" t="s">
        <v>34</v>
      </c>
      <c r="Q40" s="52" t="s">
        <v>34</v>
      </c>
      <c r="R40" s="50" t="s">
        <v>34</v>
      </c>
      <c r="S40" s="50" t="s">
        <v>34</v>
      </c>
      <c r="T40" s="50" t="s">
        <v>34</v>
      </c>
      <c r="U40" s="50" t="s">
        <v>34</v>
      </c>
      <c r="V40" s="50" t="s">
        <v>34</v>
      </c>
      <c r="W40" s="50" t="s">
        <v>34</v>
      </c>
      <c r="X40" s="50" t="s">
        <v>34</v>
      </c>
      <c r="Y40" s="50" t="s">
        <v>34</v>
      </c>
      <c r="Z40" s="50" t="s">
        <v>34</v>
      </c>
      <c r="AA40" s="50" t="s">
        <v>34</v>
      </c>
      <c r="AB40" s="50" t="s">
        <v>34</v>
      </c>
      <c r="AC40" s="50" t="s">
        <v>34</v>
      </c>
    </row>
    <row r="41" spans="1:29" ht="31.5" x14ac:dyDescent="0.25">
      <c r="A41" s="50" t="s">
        <v>76</v>
      </c>
      <c r="B41" s="51" t="s">
        <v>72</v>
      </c>
      <c r="C41" s="50" t="s">
        <v>38</v>
      </c>
      <c r="D41" s="52" t="s">
        <v>34</v>
      </c>
      <c r="E41" s="50" t="s">
        <v>34</v>
      </c>
      <c r="F41" s="50" t="s">
        <v>34</v>
      </c>
      <c r="G41" s="50" t="s">
        <v>34</v>
      </c>
      <c r="H41" s="52" t="s">
        <v>34</v>
      </c>
      <c r="I41" s="52" t="s">
        <v>34</v>
      </c>
      <c r="J41" s="52" t="s">
        <v>34</v>
      </c>
      <c r="K41" s="52" t="s">
        <v>34</v>
      </c>
      <c r="L41" s="52" t="s">
        <v>34</v>
      </c>
      <c r="M41" s="52" t="s">
        <v>34</v>
      </c>
      <c r="N41" s="52" t="s">
        <v>34</v>
      </c>
      <c r="O41" s="52" t="s">
        <v>34</v>
      </c>
      <c r="P41" s="52" t="s">
        <v>34</v>
      </c>
      <c r="Q41" s="52" t="s">
        <v>34</v>
      </c>
      <c r="R41" s="50" t="s">
        <v>34</v>
      </c>
      <c r="S41" s="50" t="s">
        <v>34</v>
      </c>
      <c r="T41" s="50" t="s">
        <v>34</v>
      </c>
      <c r="U41" s="50" t="s">
        <v>34</v>
      </c>
      <c r="V41" s="50" t="s">
        <v>34</v>
      </c>
      <c r="W41" s="50" t="s">
        <v>34</v>
      </c>
      <c r="X41" s="50" t="s">
        <v>34</v>
      </c>
      <c r="Y41" s="50" t="s">
        <v>34</v>
      </c>
      <c r="Z41" s="50" t="s">
        <v>34</v>
      </c>
      <c r="AA41" s="50" t="s">
        <v>34</v>
      </c>
      <c r="AB41" s="50" t="s">
        <v>34</v>
      </c>
      <c r="AC41" s="50" t="s">
        <v>34</v>
      </c>
    </row>
    <row r="42" spans="1:29" ht="94.5" x14ac:dyDescent="0.25">
      <c r="A42" s="50" t="s">
        <v>76</v>
      </c>
      <c r="B42" s="51" t="s">
        <v>73</v>
      </c>
      <c r="C42" s="50" t="s">
        <v>38</v>
      </c>
      <c r="D42" s="52" t="s">
        <v>34</v>
      </c>
      <c r="E42" s="50" t="s">
        <v>34</v>
      </c>
      <c r="F42" s="50" t="s">
        <v>34</v>
      </c>
      <c r="G42" s="50" t="s">
        <v>34</v>
      </c>
      <c r="H42" s="52" t="s">
        <v>34</v>
      </c>
      <c r="I42" s="52" t="s">
        <v>34</v>
      </c>
      <c r="J42" s="52" t="s">
        <v>34</v>
      </c>
      <c r="K42" s="52" t="s">
        <v>34</v>
      </c>
      <c r="L42" s="52" t="s">
        <v>34</v>
      </c>
      <c r="M42" s="52" t="s">
        <v>34</v>
      </c>
      <c r="N42" s="52" t="s">
        <v>34</v>
      </c>
      <c r="O42" s="52" t="s">
        <v>34</v>
      </c>
      <c r="P42" s="52" t="s">
        <v>34</v>
      </c>
      <c r="Q42" s="52" t="s">
        <v>34</v>
      </c>
      <c r="R42" s="50" t="s">
        <v>34</v>
      </c>
      <c r="S42" s="50" t="s">
        <v>34</v>
      </c>
      <c r="T42" s="50" t="s">
        <v>34</v>
      </c>
      <c r="U42" s="50" t="s">
        <v>34</v>
      </c>
      <c r="V42" s="50" t="s">
        <v>34</v>
      </c>
      <c r="W42" s="50" t="s">
        <v>34</v>
      </c>
      <c r="X42" s="50" t="s">
        <v>34</v>
      </c>
      <c r="Y42" s="50" t="s">
        <v>34</v>
      </c>
      <c r="Z42" s="50" t="s">
        <v>34</v>
      </c>
      <c r="AA42" s="50" t="s">
        <v>34</v>
      </c>
      <c r="AB42" s="50" t="s">
        <v>34</v>
      </c>
      <c r="AC42" s="50" t="s">
        <v>34</v>
      </c>
    </row>
    <row r="43" spans="1:29" ht="78.75" x14ac:dyDescent="0.25">
      <c r="A43" s="50" t="s">
        <v>76</v>
      </c>
      <c r="B43" s="51" t="s">
        <v>74</v>
      </c>
      <c r="C43" s="50" t="s">
        <v>38</v>
      </c>
      <c r="D43" s="52" t="s">
        <v>34</v>
      </c>
      <c r="E43" s="50" t="s">
        <v>34</v>
      </c>
      <c r="F43" s="50" t="s">
        <v>34</v>
      </c>
      <c r="G43" s="50" t="s">
        <v>34</v>
      </c>
      <c r="H43" s="52" t="s">
        <v>34</v>
      </c>
      <c r="I43" s="52" t="s">
        <v>34</v>
      </c>
      <c r="J43" s="52" t="s">
        <v>34</v>
      </c>
      <c r="K43" s="52" t="s">
        <v>34</v>
      </c>
      <c r="L43" s="52" t="s">
        <v>34</v>
      </c>
      <c r="M43" s="52" t="s">
        <v>34</v>
      </c>
      <c r="N43" s="52" t="s">
        <v>34</v>
      </c>
      <c r="O43" s="52" t="s">
        <v>34</v>
      </c>
      <c r="P43" s="52" t="s">
        <v>34</v>
      </c>
      <c r="Q43" s="52" t="s">
        <v>34</v>
      </c>
      <c r="R43" s="50" t="s">
        <v>34</v>
      </c>
      <c r="S43" s="50" t="s">
        <v>34</v>
      </c>
      <c r="T43" s="50" t="s">
        <v>34</v>
      </c>
      <c r="U43" s="50" t="s">
        <v>34</v>
      </c>
      <c r="V43" s="50" t="s">
        <v>34</v>
      </c>
      <c r="W43" s="50" t="s">
        <v>34</v>
      </c>
      <c r="X43" s="50" t="s">
        <v>34</v>
      </c>
      <c r="Y43" s="50" t="s">
        <v>34</v>
      </c>
      <c r="Z43" s="50" t="s">
        <v>34</v>
      </c>
      <c r="AA43" s="50" t="s">
        <v>34</v>
      </c>
      <c r="AB43" s="50" t="s">
        <v>34</v>
      </c>
      <c r="AC43" s="50" t="s">
        <v>34</v>
      </c>
    </row>
    <row r="44" spans="1:29" ht="94.5" x14ac:dyDescent="0.25">
      <c r="A44" s="50" t="s">
        <v>76</v>
      </c>
      <c r="B44" s="51" t="s">
        <v>77</v>
      </c>
      <c r="C44" s="50" t="s">
        <v>38</v>
      </c>
      <c r="D44" s="52" t="s">
        <v>34</v>
      </c>
      <c r="E44" s="50" t="s">
        <v>34</v>
      </c>
      <c r="F44" s="50" t="s">
        <v>34</v>
      </c>
      <c r="G44" s="50" t="s">
        <v>34</v>
      </c>
      <c r="H44" s="52" t="s">
        <v>34</v>
      </c>
      <c r="I44" s="52" t="s">
        <v>34</v>
      </c>
      <c r="J44" s="52" t="s">
        <v>34</v>
      </c>
      <c r="K44" s="52" t="s">
        <v>34</v>
      </c>
      <c r="L44" s="52" t="s">
        <v>34</v>
      </c>
      <c r="M44" s="52" t="s">
        <v>34</v>
      </c>
      <c r="N44" s="52" t="s">
        <v>34</v>
      </c>
      <c r="O44" s="52" t="s">
        <v>34</v>
      </c>
      <c r="P44" s="52" t="s">
        <v>34</v>
      </c>
      <c r="Q44" s="52" t="s">
        <v>34</v>
      </c>
      <c r="R44" s="50" t="s">
        <v>34</v>
      </c>
      <c r="S44" s="50" t="s">
        <v>34</v>
      </c>
      <c r="T44" s="50" t="s">
        <v>34</v>
      </c>
      <c r="U44" s="50" t="s">
        <v>34</v>
      </c>
      <c r="V44" s="50" t="s">
        <v>34</v>
      </c>
      <c r="W44" s="50" t="s">
        <v>34</v>
      </c>
      <c r="X44" s="50" t="s">
        <v>34</v>
      </c>
      <c r="Y44" s="50" t="s">
        <v>34</v>
      </c>
      <c r="Z44" s="50" t="s">
        <v>34</v>
      </c>
      <c r="AA44" s="50" t="s">
        <v>34</v>
      </c>
      <c r="AB44" s="50" t="s">
        <v>34</v>
      </c>
      <c r="AC44" s="50" t="s">
        <v>34</v>
      </c>
    </row>
    <row r="45" spans="1:29" ht="78.75" x14ac:dyDescent="0.25">
      <c r="A45" s="50" t="s">
        <v>78</v>
      </c>
      <c r="B45" s="51" t="s">
        <v>79</v>
      </c>
      <c r="C45" s="50" t="s">
        <v>38</v>
      </c>
      <c r="D45" s="52" t="s">
        <v>34</v>
      </c>
      <c r="E45" s="50" t="s">
        <v>34</v>
      </c>
      <c r="F45" s="50" t="s">
        <v>34</v>
      </c>
      <c r="G45" s="50" t="s">
        <v>34</v>
      </c>
      <c r="H45" s="52" t="s">
        <v>34</v>
      </c>
      <c r="I45" s="52" t="s">
        <v>34</v>
      </c>
      <c r="J45" s="52" t="s">
        <v>34</v>
      </c>
      <c r="K45" s="52" t="s">
        <v>34</v>
      </c>
      <c r="L45" s="52" t="s">
        <v>34</v>
      </c>
      <c r="M45" s="52" t="s">
        <v>34</v>
      </c>
      <c r="N45" s="52" t="s">
        <v>34</v>
      </c>
      <c r="O45" s="52" t="s">
        <v>34</v>
      </c>
      <c r="P45" s="52" t="s">
        <v>34</v>
      </c>
      <c r="Q45" s="52" t="s">
        <v>34</v>
      </c>
      <c r="R45" s="50" t="s">
        <v>34</v>
      </c>
      <c r="S45" s="50" t="s">
        <v>34</v>
      </c>
      <c r="T45" s="50" t="s">
        <v>34</v>
      </c>
      <c r="U45" s="50" t="s">
        <v>34</v>
      </c>
      <c r="V45" s="50" t="s">
        <v>34</v>
      </c>
      <c r="W45" s="50" t="s">
        <v>34</v>
      </c>
      <c r="X45" s="50" t="s">
        <v>34</v>
      </c>
      <c r="Y45" s="50" t="s">
        <v>34</v>
      </c>
      <c r="Z45" s="50" t="s">
        <v>34</v>
      </c>
      <c r="AA45" s="50" t="s">
        <v>34</v>
      </c>
      <c r="AB45" s="50" t="s">
        <v>34</v>
      </c>
      <c r="AC45" s="50" t="s">
        <v>34</v>
      </c>
    </row>
    <row r="46" spans="1:29" ht="63" x14ac:dyDescent="0.25">
      <c r="A46" s="50" t="s">
        <v>80</v>
      </c>
      <c r="B46" s="51" t="s">
        <v>81</v>
      </c>
      <c r="C46" s="50" t="s">
        <v>38</v>
      </c>
      <c r="D46" s="52" t="s">
        <v>34</v>
      </c>
      <c r="E46" s="50" t="s">
        <v>34</v>
      </c>
      <c r="F46" s="50" t="s">
        <v>34</v>
      </c>
      <c r="G46" s="50" t="s">
        <v>34</v>
      </c>
      <c r="H46" s="52" t="s">
        <v>34</v>
      </c>
      <c r="I46" s="52" t="s">
        <v>34</v>
      </c>
      <c r="J46" s="52" t="s">
        <v>34</v>
      </c>
      <c r="K46" s="52" t="s">
        <v>34</v>
      </c>
      <c r="L46" s="52" t="s">
        <v>34</v>
      </c>
      <c r="M46" s="52" t="s">
        <v>34</v>
      </c>
      <c r="N46" s="52" t="s">
        <v>34</v>
      </c>
      <c r="O46" s="52" t="s">
        <v>34</v>
      </c>
      <c r="P46" s="52" t="s">
        <v>34</v>
      </c>
      <c r="Q46" s="52" t="s">
        <v>34</v>
      </c>
      <c r="R46" s="50" t="s">
        <v>34</v>
      </c>
      <c r="S46" s="50" t="s">
        <v>34</v>
      </c>
      <c r="T46" s="50" t="s">
        <v>34</v>
      </c>
      <c r="U46" s="50" t="s">
        <v>34</v>
      </c>
      <c r="V46" s="50" t="s">
        <v>34</v>
      </c>
      <c r="W46" s="50" t="s">
        <v>34</v>
      </c>
      <c r="X46" s="50" t="s">
        <v>34</v>
      </c>
      <c r="Y46" s="50" t="s">
        <v>34</v>
      </c>
      <c r="Z46" s="50" t="s">
        <v>34</v>
      </c>
      <c r="AA46" s="50" t="s">
        <v>34</v>
      </c>
      <c r="AB46" s="50" t="s">
        <v>34</v>
      </c>
      <c r="AC46" s="50" t="s">
        <v>34</v>
      </c>
    </row>
    <row r="47" spans="1:29" ht="78.75" x14ac:dyDescent="0.25">
      <c r="A47" s="50" t="s">
        <v>82</v>
      </c>
      <c r="B47" s="51" t="s">
        <v>83</v>
      </c>
      <c r="C47" s="50" t="s">
        <v>38</v>
      </c>
      <c r="D47" s="52" t="s">
        <v>34</v>
      </c>
      <c r="E47" s="50" t="s">
        <v>34</v>
      </c>
      <c r="F47" s="50" t="s">
        <v>34</v>
      </c>
      <c r="G47" s="50" t="s">
        <v>34</v>
      </c>
      <c r="H47" s="52" t="s">
        <v>34</v>
      </c>
      <c r="I47" s="52" t="s">
        <v>34</v>
      </c>
      <c r="J47" s="52" t="s">
        <v>34</v>
      </c>
      <c r="K47" s="52" t="s">
        <v>34</v>
      </c>
      <c r="L47" s="52" t="s">
        <v>34</v>
      </c>
      <c r="M47" s="52" t="s">
        <v>34</v>
      </c>
      <c r="N47" s="52" t="s">
        <v>34</v>
      </c>
      <c r="O47" s="52" t="s">
        <v>34</v>
      </c>
      <c r="P47" s="52" t="s">
        <v>34</v>
      </c>
      <c r="Q47" s="52" t="s">
        <v>34</v>
      </c>
      <c r="R47" s="50" t="s">
        <v>34</v>
      </c>
      <c r="S47" s="50" t="s">
        <v>34</v>
      </c>
      <c r="T47" s="50" t="s">
        <v>34</v>
      </c>
      <c r="U47" s="50" t="s">
        <v>34</v>
      </c>
      <c r="V47" s="50" t="s">
        <v>34</v>
      </c>
      <c r="W47" s="50" t="s">
        <v>34</v>
      </c>
      <c r="X47" s="50" t="s">
        <v>34</v>
      </c>
      <c r="Y47" s="50" t="s">
        <v>34</v>
      </c>
      <c r="Z47" s="50" t="s">
        <v>34</v>
      </c>
      <c r="AA47" s="50" t="s">
        <v>34</v>
      </c>
      <c r="AB47" s="50" t="s">
        <v>34</v>
      </c>
      <c r="AC47" s="50" t="s">
        <v>34</v>
      </c>
    </row>
    <row r="48" spans="1:29" s="49" customFormat="1" ht="31.5" x14ac:dyDescent="0.25">
      <c r="A48" s="44" t="s">
        <v>84</v>
      </c>
      <c r="B48" s="45" t="s">
        <v>85</v>
      </c>
      <c r="C48" s="44" t="s">
        <v>38</v>
      </c>
      <c r="D48" s="46">
        <f t="shared" ref="D48:R48" si="5">SUM(D49,D54,D59,D68)</f>
        <v>4.2938502500000002</v>
      </c>
      <c r="E48" s="46">
        <f t="shared" si="5"/>
        <v>0</v>
      </c>
      <c r="F48" s="46">
        <f t="shared" si="5"/>
        <v>0</v>
      </c>
      <c r="G48" s="46">
        <f t="shared" si="5"/>
        <v>4.2938502500000002</v>
      </c>
      <c r="H48" s="46">
        <f t="shared" si="5"/>
        <v>4.2938502500000002</v>
      </c>
      <c r="I48" s="46">
        <f t="shared" si="5"/>
        <v>0</v>
      </c>
      <c r="J48" s="46">
        <f t="shared" si="5"/>
        <v>0</v>
      </c>
      <c r="K48" s="46">
        <f t="shared" si="5"/>
        <v>4.2938502500000002</v>
      </c>
      <c r="L48" s="46">
        <f t="shared" si="5"/>
        <v>0</v>
      </c>
      <c r="M48" s="46">
        <f t="shared" si="5"/>
        <v>3.9884038300000002</v>
      </c>
      <c r="N48" s="46">
        <f t="shared" si="5"/>
        <v>0</v>
      </c>
      <c r="O48" s="46">
        <f t="shared" si="5"/>
        <v>0</v>
      </c>
      <c r="P48" s="46">
        <f t="shared" si="5"/>
        <v>3.9884038300000002</v>
      </c>
      <c r="Q48" s="46">
        <f t="shared" si="5"/>
        <v>0</v>
      </c>
      <c r="R48" s="46">
        <f t="shared" si="5"/>
        <v>0</v>
      </c>
      <c r="S48" s="46">
        <f>SUM(S49,S54)</f>
        <v>-0.30544642</v>
      </c>
      <c r="T48" s="47">
        <f>S48/H48</f>
        <v>-7.1135787746673271E-2</v>
      </c>
      <c r="U48" s="46">
        <f>SUM(U49,U54)</f>
        <v>0</v>
      </c>
      <c r="V48" s="47">
        <v>0</v>
      </c>
      <c r="W48" s="46">
        <f>SUM(W49,W54)</f>
        <v>0</v>
      </c>
      <c r="X48" s="47">
        <v>0</v>
      </c>
      <c r="Y48" s="46">
        <f>SUM(Y49,Y54)</f>
        <v>-0.30544642</v>
      </c>
      <c r="Z48" s="47">
        <f>Y48/K48</f>
        <v>-7.1135787746673271E-2</v>
      </c>
      <c r="AA48" s="46">
        <f>SUM(AA49,AA54)</f>
        <v>0</v>
      </c>
      <c r="AB48" s="47">
        <v>0</v>
      </c>
      <c r="AC48" s="48" t="str">
        <f>AC45</f>
        <v>нд</v>
      </c>
    </row>
    <row r="49" spans="1:29" s="59" customFormat="1" ht="63" x14ac:dyDescent="0.25">
      <c r="A49" s="54" t="s">
        <v>86</v>
      </c>
      <c r="B49" s="55" t="s">
        <v>87</v>
      </c>
      <c r="C49" s="54" t="s">
        <v>38</v>
      </c>
      <c r="D49" s="56">
        <f>SUM(D50,D51)</f>
        <v>4.2938502500000002</v>
      </c>
      <c r="E49" s="56">
        <f t="shared" ref="E49:AA49" si="6">SUM(E50,E51)</f>
        <v>0</v>
      </c>
      <c r="F49" s="56">
        <f t="shared" si="6"/>
        <v>0</v>
      </c>
      <c r="G49" s="56">
        <f t="shared" si="6"/>
        <v>4.2938502500000002</v>
      </c>
      <c r="H49" s="56">
        <f t="shared" si="6"/>
        <v>4.2938502500000002</v>
      </c>
      <c r="I49" s="56">
        <f t="shared" si="6"/>
        <v>0</v>
      </c>
      <c r="J49" s="56">
        <f t="shared" si="6"/>
        <v>0</v>
      </c>
      <c r="K49" s="56">
        <f t="shared" si="6"/>
        <v>4.2938502500000002</v>
      </c>
      <c r="L49" s="56">
        <f t="shared" si="6"/>
        <v>0</v>
      </c>
      <c r="M49" s="56">
        <f t="shared" si="6"/>
        <v>3.9884038300000002</v>
      </c>
      <c r="N49" s="56">
        <f t="shared" si="6"/>
        <v>0</v>
      </c>
      <c r="O49" s="56">
        <f t="shared" si="6"/>
        <v>0</v>
      </c>
      <c r="P49" s="56">
        <f t="shared" si="6"/>
        <v>3.9884038300000002</v>
      </c>
      <c r="Q49" s="56">
        <f t="shared" si="6"/>
        <v>0</v>
      </c>
      <c r="R49" s="56">
        <f t="shared" si="6"/>
        <v>0</v>
      </c>
      <c r="S49" s="56">
        <f t="shared" si="6"/>
        <v>-0.30544642</v>
      </c>
      <c r="T49" s="57">
        <f>S49/H49</f>
        <v>-7.1135787746673271E-2</v>
      </c>
      <c r="U49" s="56">
        <f t="shared" si="6"/>
        <v>0</v>
      </c>
      <c r="V49" s="57">
        <v>0</v>
      </c>
      <c r="W49" s="56">
        <f t="shared" si="6"/>
        <v>0</v>
      </c>
      <c r="X49" s="57">
        <v>0</v>
      </c>
      <c r="Y49" s="56">
        <f t="shared" si="6"/>
        <v>-0.30544642</v>
      </c>
      <c r="Z49" s="57">
        <f>Y49/K49</f>
        <v>-7.1135787746673271E-2</v>
      </c>
      <c r="AA49" s="56">
        <f t="shared" si="6"/>
        <v>0</v>
      </c>
      <c r="AB49" s="57">
        <v>0</v>
      </c>
      <c r="AC49" s="56" t="s">
        <v>34</v>
      </c>
    </row>
    <row r="50" spans="1:29" ht="31.5" x14ac:dyDescent="0.25">
      <c r="A50" s="50" t="s">
        <v>88</v>
      </c>
      <c r="B50" s="51" t="s">
        <v>89</v>
      </c>
      <c r="C50" s="50" t="s">
        <v>38</v>
      </c>
      <c r="D50" s="52" t="s">
        <v>34</v>
      </c>
      <c r="E50" s="53" t="s">
        <v>34</v>
      </c>
      <c r="F50" s="60" t="s">
        <v>34</v>
      </c>
      <c r="G50" s="60" t="s">
        <v>34</v>
      </c>
      <c r="H50" s="52" t="s">
        <v>34</v>
      </c>
      <c r="I50" s="52" t="s">
        <v>34</v>
      </c>
      <c r="J50" s="52" t="s">
        <v>34</v>
      </c>
      <c r="K50" s="52" t="s">
        <v>34</v>
      </c>
      <c r="L50" s="52" t="s">
        <v>34</v>
      </c>
      <c r="M50" s="52" t="s">
        <v>34</v>
      </c>
      <c r="N50" s="52" t="s">
        <v>34</v>
      </c>
      <c r="O50" s="52" t="s">
        <v>34</v>
      </c>
      <c r="P50" s="52" t="s">
        <v>34</v>
      </c>
      <c r="Q50" s="52" t="s">
        <v>34</v>
      </c>
      <c r="R50" s="60" t="s">
        <v>34</v>
      </c>
      <c r="S50" s="60" t="s">
        <v>34</v>
      </c>
      <c r="T50" s="60" t="s">
        <v>34</v>
      </c>
      <c r="U50" s="60" t="s">
        <v>34</v>
      </c>
      <c r="V50" s="60" t="s">
        <v>34</v>
      </c>
      <c r="W50" s="60" t="s">
        <v>34</v>
      </c>
      <c r="X50" s="61" t="s">
        <v>34</v>
      </c>
      <c r="Y50" s="60" t="s">
        <v>34</v>
      </c>
      <c r="Z50" s="60" t="s">
        <v>34</v>
      </c>
      <c r="AA50" s="60" t="s">
        <v>34</v>
      </c>
      <c r="AB50" s="60" t="s">
        <v>34</v>
      </c>
      <c r="AC50" s="60" t="s">
        <v>34</v>
      </c>
    </row>
    <row r="51" spans="1:29" s="67" customFormat="1" ht="65.25" customHeight="1" x14ac:dyDescent="0.25">
      <c r="A51" s="62" t="s">
        <v>90</v>
      </c>
      <c r="B51" s="63" t="s">
        <v>91</v>
      </c>
      <c r="C51" s="62" t="s">
        <v>38</v>
      </c>
      <c r="D51" s="64">
        <f>SUM(D52)</f>
        <v>4.2938502500000002</v>
      </c>
      <c r="E51" s="64">
        <f t="shared" ref="E51:U51" si="7">SUM(E52)</f>
        <v>0</v>
      </c>
      <c r="F51" s="64">
        <f t="shared" si="7"/>
        <v>0</v>
      </c>
      <c r="G51" s="64">
        <f t="shared" si="7"/>
        <v>4.2938502500000002</v>
      </c>
      <c r="H51" s="64">
        <f t="shared" si="7"/>
        <v>4.2938502500000002</v>
      </c>
      <c r="I51" s="64">
        <f t="shared" si="7"/>
        <v>0</v>
      </c>
      <c r="J51" s="64">
        <f t="shared" si="7"/>
        <v>0</v>
      </c>
      <c r="K51" s="64">
        <f t="shared" si="7"/>
        <v>4.2938502500000002</v>
      </c>
      <c r="L51" s="64">
        <f t="shared" si="7"/>
        <v>0</v>
      </c>
      <c r="M51" s="64">
        <f t="shared" si="7"/>
        <v>3.9884038300000002</v>
      </c>
      <c r="N51" s="64">
        <f t="shared" si="7"/>
        <v>0</v>
      </c>
      <c r="O51" s="64">
        <f t="shared" si="7"/>
        <v>0</v>
      </c>
      <c r="P51" s="64">
        <f t="shared" si="7"/>
        <v>3.9884038300000002</v>
      </c>
      <c r="Q51" s="64">
        <f t="shared" si="7"/>
        <v>0</v>
      </c>
      <c r="R51" s="64">
        <f t="shared" si="7"/>
        <v>0</v>
      </c>
      <c r="S51" s="64">
        <f t="shared" si="7"/>
        <v>-0.30544642</v>
      </c>
      <c r="T51" s="65">
        <f>S51/H51</f>
        <v>-7.1135787746673271E-2</v>
      </c>
      <c r="U51" s="64">
        <f t="shared" si="7"/>
        <v>0</v>
      </c>
      <c r="V51" s="65">
        <v>0</v>
      </c>
      <c r="W51" s="64">
        <f>SUM(W52:W53)</f>
        <v>0</v>
      </c>
      <c r="X51" s="65">
        <v>0</v>
      </c>
      <c r="Y51" s="64">
        <f t="shared" ref="Y51" si="8">SUM(Y52)</f>
        <v>-0.30544642</v>
      </c>
      <c r="Z51" s="65">
        <f t="shared" ref="Z51" si="9">T51-O51</f>
        <v>-7.1135787746673271E-2</v>
      </c>
      <c r="AA51" s="64">
        <f t="shared" ref="AA51" si="10">SUM(AA52)</f>
        <v>0</v>
      </c>
      <c r="AB51" s="65">
        <v>0</v>
      </c>
      <c r="AC51" s="66" t="str">
        <f>AC48</f>
        <v>нд</v>
      </c>
    </row>
    <row r="52" spans="1:29" ht="346.5" customHeight="1" x14ac:dyDescent="0.25">
      <c r="A52" s="50" t="s">
        <v>90</v>
      </c>
      <c r="B52" s="51" t="s">
        <v>92</v>
      </c>
      <c r="C52" s="50" t="s">
        <v>93</v>
      </c>
      <c r="D52" s="52">
        <v>4.2938502500000002</v>
      </c>
      <c r="E52" s="52" t="s">
        <v>34</v>
      </c>
      <c r="F52" s="52">
        <v>0</v>
      </c>
      <c r="G52" s="52">
        <f>SUM(D52-F52)</f>
        <v>4.2938502500000002</v>
      </c>
      <c r="H52" s="52">
        <f>SUM(I52:L52)</f>
        <v>4.2938502500000002</v>
      </c>
      <c r="I52" s="52">
        <v>0</v>
      </c>
      <c r="J52" s="52">
        <v>0</v>
      </c>
      <c r="K52" s="52">
        <v>4.2938502500000002</v>
      </c>
      <c r="L52" s="52">
        <v>0</v>
      </c>
      <c r="M52" s="52">
        <f>SUM(N52:Q52)</f>
        <v>3.9884038300000002</v>
      </c>
      <c r="N52" s="52">
        <v>0</v>
      </c>
      <c r="O52" s="52">
        <v>0</v>
      </c>
      <c r="P52" s="52">
        <v>3.9884038300000002</v>
      </c>
      <c r="Q52" s="50">
        <v>0</v>
      </c>
      <c r="R52" s="50" t="s">
        <v>34</v>
      </c>
      <c r="S52" s="52">
        <f>M52-H52</f>
        <v>-0.30544642</v>
      </c>
      <c r="T52" s="68">
        <f>S52/H52</f>
        <v>-7.1135787746673271E-2</v>
      </c>
      <c r="U52" s="50" t="s">
        <v>34</v>
      </c>
      <c r="V52" s="50" t="s">
        <v>34</v>
      </c>
      <c r="W52" s="50" t="s">
        <v>34</v>
      </c>
      <c r="X52" s="52">
        <v>0</v>
      </c>
      <c r="Y52" s="52">
        <f>P52-K52</f>
        <v>-0.30544642</v>
      </c>
      <c r="Z52" s="68">
        <f>Y52/K52</f>
        <v>-7.1135787746673271E-2</v>
      </c>
      <c r="AA52" s="52">
        <f>Q52-L52</f>
        <v>0</v>
      </c>
      <c r="AB52" s="68">
        <v>0</v>
      </c>
      <c r="AC52" s="50" t="s">
        <v>34</v>
      </c>
    </row>
    <row r="53" spans="1:29" s="72" customFormat="1" ht="54.75" customHeight="1" x14ac:dyDescent="0.25">
      <c r="A53" s="69" t="s">
        <v>94</v>
      </c>
      <c r="B53" s="70" t="s">
        <v>95</v>
      </c>
      <c r="C53" s="69" t="s">
        <v>38</v>
      </c>
      <c r="D53" s="71">
        <f>SUM(D54,D55)</f>
        <v>1.0856879500000001</v>
      </c>
      <c r="E53" s="71">
        <f t="shared" ref="E53:AB53" si="11">SUM(E54,E55)</f>
        <v>0</v>
      </c>
      <c r="F53" s="71">
        <f t="shared" si="11"/>
        <v>0</v>
      </c>
      <c r="G53" s="71">
        <f t="shared" si="11"/>
        <v>1.0856879500000001</v>
      </c>
      <c r="H53" s="71">
        <f t="shared" si="11"/>
        <v>1.0856879500000001</v>
      </c>
      <c r="I53" s="71">
        <f t="shared" si="11"/>
        <v>0</v>
      </c>
      <c r="J53" s="71">
        <f t="shared" si="11"/>
        <v>0</v>
      </c>
      <c r="K53" s="71">
        <f t="shared" si="11"/>
        <v>1.0856879500000001</v>
      </c>
      <c r="L53" s="71">
        <f t="shared" si="11"/>
        <v>0</v>
      </c>
      <c r="M53" s="71">
        <f t="shared" si="11"/>
        <v>0.97222206999999994</v>
      </c>
      <c r="N53" s="71">
        <f t="shared" si="11"/>
        <v>0</v>
      </c>
      <c r="O53" s="71">
        <f t="shared" si="11"/>
        <v>0</v>
      </c>
      <c r="P53" s="71">
        <f t="shared" si="11"/>
        <v>0.97222206999999994</v>
      </c>
      <c r="Q53" s="71">
        <f t="shared" si="11"/>
        <v>0</v>
      </c>
      <c r="R53" s="71">
        <f t="shared" si="11"/>
        <v>0</v>
      </c>
      <c r="S53" s="71">
        <f t="shared" si="11"/>
        <v>-0.11346588000000013</v>
      </c>
      <c r="T53" s="69">
        <f t="shared" si="11"/>
        <v>-0.10451058243761489</v>
      </c>
      <c r="U53" s="69">
        <f t="shared" si="11"/>
        <v>0</v>
      </c>
      <c r="V53" s="69">
        <f t="shared" si="11"/>
        <v>0</v>
      </c>
      <c r="W53" s="69">
        <f t="shared" si="11"/>
        <v>0</v>
      </c>
      <c r="X53" s="69">
        <f t="shared" si="11"/>
        <v>0</v>
      </c>
      <c r="Y53" s="69">
        <f t="shared" si="11"/>
        <v>-0.11346588000000013</v>
      </c>
      <c r="Z53" s="69">
        <f t="shared" si="11"/>
        <v>-0.10451058243761489</v>
      </c>
      <c r="AA53" s="69">
        <f t="shared" si="11"/>
        <v>0</v>
      </c>
      <c r="AB53" s="69">
        <f t="shared" si="11"/>
        <v>0</v>
      </c>
      <c r="AC53" s="69">
        <v>0</v>
      </c>
    </row>
    <row r="54" spans="1:29" s="76" customFormat="1" ht="31.5" x14ac:dyDescent="0.25">
      <c r="A54" s="73" t="s">
        <v>96</v>
      </c>
      <c r="B54" s="74" t="s">
        <v>97</v>
      </c>
      <c r="C54" s="73" t="s">
        <v>38</v>
      </c>
      <c r="D54" s="75" t="s">
        <v>34</v>
      </c>
      <c r="E54" s="75" t="s">
        <v>34</v>
      </c>
      <c r="F54" s="75" t="s">
        <v>34</v>
      </c>
      <c r="G54" s="75" t="s">
        <v>34</v>
      </c>
      <c r="H54" s="75" t="s">
        <v>34</v>
      </c>
      <c r="I54" s="75" t="s">
        <v>34</v>
      </c>
      <c r="J54" s="75" t="s">
        <v>34</v>
      </c>
      <c r="K54" s="75" t="s">
        <v>34</v>
      </c>
      <c r="L54" s="75" t="s">
        <v>34</v>
      </c>
      <c r="M54" s="75" t="s">
        <v>34</v>
      </c>
      <c r="N54" s="75" t="s">
        <v>34</v>
      </c>
      <c r="O54" s="75" t="s">
        <v>34</v>
      </c>
      <c r="P54" s="75" t="s">
        <v>34</v>
      </c>
      <c r="Q54" s="75" t="s">
        <v>34</v>
      </c>
      <c r="R54" s="75" t="s">
        <v>34</v>
      </c>
      <c r="S54" s="75" t="s">
        <v>34</v>
      </c>
      <c r="T54" s="75" t="s">
        <v>34</v>
      </c>
      <c r="U54" s="75" t="s">
        <v>34</v>
      </c>
      <c r="V54" s="75" t="s">
        <v>34</v>
      </c>
      <c r="W54" s="75" t="s">
        <v>34</v>
      </c>
      <c r="X54" s="75" t="s">
        <v>34</v>
      </c>
      <c r="Y54" s="75" t="s">
        <v>34</v>
      </c>
      <c r="Z54" s="75" t="s">
        <v>34</v>
      </c>
      <c r="AA54" s="75" t="s">
        <v>34</v>
      </c>
      <c r="AB54" s="75" t="s">
        <v>34</v>
      </c>
      <c r="AC54" s="75" t="s">
        <v>34</v>
      </c>
    </row>
    <row r="55" spans="1:29" s="67" customFormat="1" ht="38.25" customHeight="1" x14ac:dyDescent="0.25">
      <c r="A55" s="62" t="s">
        <v>98</v>
      </c>
      <c r="B55" s="63" t="s">
        <v>99</v>
      </c>
      <c r="C55" s="62" t="s">
        <v>38</v>
      </c>
      <c r="D55" s="64">
        <f>SUM(D56:D57)</f>
        <v>1.0856879500000001</v>
      </c>
      <c r="E55" s="64">
        <f t="shared" ref="E55:R55" si="12">SUM(E56:E57)</f>
        <v>0</v>
      </c>
      <c r="F55" s="64">
        <f t="shared" si="12"/>
        <v>0</v>
      </c>
      <c r="G55" s="64">
        <f t="shared" si="12"/>
        <v>1.0856879500000001</v>
      </c>
      <c r="H55" s="64">
        <f t="shared" si="12"/>
        <v>1.0856879500000001</v>
      </c>
      <c r="I55" s="64">
        <f t="shared" si="12"/>
        <v>0</v>
      </c>
      <c r="J55" s="64">
        <f t="shared" si="12"/>
        <v>0</v>
      </c>
      <c r="K55" s="64">
        <f t="shared" si="12"/>
        <v>1.0856879500000001</v>
      </c>
      <c r="L55" s="64">
        <f t="shared" si="12"/>
        <v>0</v>
      </c>
      <c r="M55" s="64">
        <f t="shared" si="12"/>
        <v>0.97222206999999994</v>
      </c>
      <c r="N55" s="64">
        <f t="shared" si="12"/>
        <v>0</v>
      </c>
      <c r="O55" s="64">
        <f t="shared" si="12"/>
        <v>0</v>
      </c>
      <c r="P55" s="64">
        <f t="shared" si="12"/>
        <v>0.97222206999999994</v>
      </c>
      <c r="Q55" s="64">
        <f t="shared" si="12"/>
        <v>0</v>
      </c>
      <c r="R55" s="64">
        <f t="shared" si="12"/>
        <v>0</v>
      </c>
      <c r="S55" s="64">
        <f>M55-H55</f>
        <v>-0.11346588000000013</v>
      </c>
      <c r="T55" s="65">
        <f>S55/H55</f>
        <v>-0.10451058243761489</v>
      </c>
      <c r="U55" s="62" t="s">
        <v>34</v>
      </c>
      <c r="V55" s="62" t="s">
        <v>34</v>
      </c>
      <c r="W55" s="62" t="s">
        <v>34</v>
      </c>
      <c r="X55" s="64">
        <v>0</v>
      </c>
      <c r="Y55" s="64">
        <f>P55-K55</f>
        <v>-0.11346588000000013</v>
      </c>
      <c r="Z55" s="65">
        <f>Y55/K55</f>
        <v>-0.10451058243761489</v>
      </c>
      <c r="AA55" s="64">
        <f>Q55-L55</f>
        <v>0</v>
      </c>
      <c r="AB55" s="64">
        <f t="shared" ref="AB55:AC55" si="13">SUM(AB56)</f>
        <v>0</v>
      </c>
      <c r="AC55" s="64">
        <f t="shared" si="13"/>
        <v>0</v>
      </c>
    </row>
    <row r="56" spans="1:29" s="77" customFormat="1" ht="121.5" customHeight="1" x14ac:dyDescent="0.25">
      <c r="A56" s="50" t="s">
        <v>98</v>
      </c>
      <c r="B56" s="51" t="s">
        <v>100</v>
      </c>
      <c r="C56" s="50" t="s">
        <v>101</v>
      </c>
      <c r="D56" s="52">
        <v>0.35986435</v>
      </c>
      <c r="E56" s="52" t="s">
        <v>34</v>
      </c>
      <c r="F56" s="52">
        <v>0</v>
      </c>
      <c r="G56" s="52">
        <f>SUM(D56-F56)</f>
        <v>0.35986435</v>
      </c>
      <c r="H56" s="52">
        <f>SUM(I56:L56)</f>
        <v>0.35986435</v>
      </c>
      <c r="I56" s="52">
        <v>0</v>
      </c>
      <c r="J56" s="52">
        <v>0</v>
      </c>
      <c r="K56" s="52">
        <v>0.35986435</v>
      </c>
      <c r="L56" s="52">
        <v>0</v>
      </c>
      <c r="M56" s="52">
        <f>SUM(N56:Q56)</f>
        <v>0.30623282000000002</v>
      </c>
      <c r="N56" s="52">
        <v>0</v>
      </c>
      <c r="O56" s="52">
        <v>0</v>
      </c>
      <c r="P56" s="52">
        <v>0.30623282000000002</v>
      </c>
      <c r="Q56" s="50">
        <v>0</v>
      </c>
      <c r="R56" s="50" t="s">
        <v>34</v>
      </c>
      <c r="S56" s="52">
        <f>M56-H56</f>
        <v>-5.3631529999999983E-2</v>
      </c>
      <c r="T56" s="68">
        <f>S56/H56</f>
        <v>-0.14903262854461682</v>
      </c>
      <c r="U56" s="50" t="s">
        <v>34</v>
      </c>
      <c r="V56" s="50" t="s">
        <v>34</v>
      </c>
      <c r="W56" s="50" t="s">
        <v>34</v>
      </c>
      <c r="X56" s="52">
        <v>0</v>
      </c>
      <c r="Y56" s="52">
        <f>P56-K56</f>
        <v>-5.3631529999999983E-2</v>
      </c>
      <c r="Z56" s="68">
        <f>Y56/K56</f>
        <v>-0.14903262854461682</v>
      </c>
      <c r="AA56" s="52">
        <f>Q56-L56</f>
        <v>0</v>
      </c>
      <c r="AB56" s="68">
        <v>0</v>
      </c>
      <c r="AC56" s="50" t="s">
        <v>34</v>
      </c>
    </row>
    <row r="57" spans="1:29" ht="315" customHeight="1" x14ac:dyDescent="0.25">
      <c r="A57" s="50" t="s">
        <v>98</v>
      </c>
      <c r="B57" s="51" t="s">
        <v>102</v>
      </c>
      <c r="C57" s="50" t="s">
        <v>103</v>
      </c>
      <c r="D57" s="52">
        <v>0.72582360000000001</v>
      </c>
      <c r="E57" s="52" t="s">
        <v>34</v>
      </c>
      <c r="F57" s="52">
        <v>0</v>
      </c>
      <c r="G57" s="52">
        <f>SUM(D57-F57)</f>
        <v>0.72582360000000001</v>
      </c>
      <c r="H57" s="52">
        <f>SUM(I57:L57)</f>
        <v>0.72582360000000001</v>
      </c>
      <c r="I57" s="52">
        <v>0</v>
      </c>
      <c r="J57" s="52">
        <v>0</v>
      </c>
      <c r="K57" s="52">
        <v>0.72582360000000001</v>
      </c>
      <c r="L57" s="52">
        <v>0</v>
      </c>
      <c r="M57" s="52">
        <f>SUM(N57:Q57)</f>
        <v>0.66598924999999998</v>
      </c>
      <c r="N57" s="52">
        <v>0</v>
      </c>
      <c r="O57" s="52">
        <v>0</v>
      </c>
      <c r="P57" s="52">
        <v>0.66598924999999998</v>
      </c>
      <c r="Q57" s="50">
        <v>0</v>
      </c>
      <c r="R57" s="50" t="s">
        <v>34</v>
      </c>
      <c r="S57" s="52">
        <f>M57-H57</f>
        <v>-5.9834350000000036E-2</v>
      </c>
      <c r="T57" s="68">
        <f>S57/H57</f>
        <v>-8.2436490078305572E-2</v>
      </c>
      <c r="U57" s="50" t="s">
        <v>34</v>
      </c>
      <c r="V57" s="50" t="s">
        <v>34</v>
      </c>
      <c r="W57" s="50" t="s">
        <v>34</v>
      </c>
      <c r="X57" s="52">
        <v>0</v>
      </c>
      <c r="Y57" s="52">
        <f>P57-K57</f>
        <v>-5.9834350000000036E-2</v>
      </c>
      <c r="Z57" s="68">
        <f>Y57/K57</f>
        <v>-8.2436490078305572E-2</v>
      </c>
      <c r="AA57" s="52">
        <f>Q57-L57</f>
        <v>0</v>
      </c>
      <c r="AB57" s="68">
        <v>0</v>
      </c>
      <c r="AC57" s="50" t="s">
        <v>34</v>
      </c>
    </row>
    <row r="58" spans="1:29" s="76" customFormat="1" ht="31.5" x14ac:dyDescent="0.25">
      <c r="A58" s="73" t="s">
        <v>104</v>
      </c>
      <c r="B58" s="74" t="s">
        <v>105</v>
      </c>
      <c r="C58" s="73" t="s">
        <v>38</v>
      </c>
      <c r="D58" s="75">
        <f>SUM(D59:D66)</f>
        <v>0</v>
      </c>
      <c r="E58" s="75">
        <f t="shared" ref="E58:U59" si="14">SUM(E59:E66)</f>
        <v>0</v>
      </c>
      <c r="F58" s="75">
        <f t="shared" si="14"/>
        <v>0</v>
      </c>
      <c r="G58" s="75">
        <f t="shared" si="14"/>
        <v>0</v>
      </c>
      <c r="H58" s="75">
        <f t="shared" si="14"/>
        <v>0</v>
      </c>
      <c r="I58" s="75">
        <f t="shared" si="14"/>
        <v>0</v>
      </c>
      <c r="J58" s="75">
        <f t="shared" si="14"/>
        <v>0</v>
      </c>
      <c r="K58" s="75">
        <f t="shared" si="14"/>
        <v>0</v>
      </c>
      <c r="L58" s="75">
        <f t="shared" si="14"/>
        <v>0</v>
      </c>
      <c r="M58" s="75">
        <f t="shared" si="14"/>
        <v>0</v>
      </c>
      <c r="N58" s="75">
        <f t="shared" si="14"/>
        <v>0</v>
      </c>
      <c r="O58" s="75">
        <f t="shared" si="14"/>
        <v>0</v>
      </c>
      <c r="P58" s="75">
        <f t="shared" si="14"/>
        <v>0</v>
      </c>
      <c r="Q58" s="75">
        <f t="shared" si="14"/>
        <v>0</v>
      </c>
      <c r="R58" s="75">
        <f t="shared" si="14"/>
        <v>0</v>
      </c>
      <c r="S58" s="75">
        <f t="shared" si="14"/>
        <v>0</v>
      </c>
      <c r="T58" s="75">
        <f t="shared" si="14"/>
        <v>0</v>
      </c>
      <c r="U58" s="75">
        <f t="shared" si="14"/>
        <v>0</v>
      </c>
      <c r="V58" s="78">
        <v>0</v>
      </c>
      <c r="W58" s="75">
        <f t="shared" ref="W58" si="15">SUM(Q58-L58)</f>
        <v>0</v>
      </c>
      <c r="X58" s="78">
        <v>0</v>
      </c>
      <c r="Y58" s="75">
        <f>P58-K58</f>
        <v>0</v>
      </c>
      <c r="Z58" s="78" t="e">
        <f>Y58/K58</f>
        <v>#DIV/0!</v>
      </c>
      <c r="AA58" s="75">
        <f>Q58-L58</f>
        <v>0</v>
      </c>
      <c r="AB58" s="78">
        <v>0</v>
      </c>
      <c r="AC58" s="79" t="s">
        <v>34</v>
      </c>
    </row>
    <row r="59" spans="1:29" s="77" customFormat="1" ht="35.25" customHeight="1" x14ac:dyDescent="0.25">
      <c r="A59" s="50" t="s">
        <v>106</v>
      </c>
      <c r="B59" s="51" t="s">
        <v>107</v>
      </c>
      <c r="C59" s="50" t="s">
        <v>38</v>
      </c>
      <c r="D59" s="52">
        <f>SUM(D60:D67)</f>
        <v>0</v>
      </c>
      <c r="E59" s="52">
        <f t="shared" si="14"/>
        <v>0</v>
      </c>
      <c r="F59" s="52">
        <f t="shared" si="14"/>
        <v>0</v>
      </c>
      <c r="G59" s="52">
        <f t="shared" si="14"/>
        <v>0</v>
      </c>
      <c r="H59" s="52">
        <f t="shared" si="14"/>
        <v>0</v>
      </c>
      <c r="I59" s="52">
        <f t="shared" si="14"/>
        <v>0</v>
      </c>
      <c r="J59" s="52">
        <f t="shared" si="14"/>
        <v>0</v>
      </c>
      <c r="K59" s="52">
        <f t="shared" si="14"/>
        <v>0</v>
      </c>
      <c r="L59" s="52">
        <f t="shared" si="14"/>
        <v>0</v>
      </c>
      <c r="M59" s="52">
        <f t="shared" si="14"/>
        <v>0</v>
      </c>
      <c r="N59" s="52">
        <f t="shared" si="14"/>
        <v>0</v>
      </c>
      <c r="O59" s="52">
        <f t="shared" si="14"/>
        <v>0</v>
      </c>
      <c r="P59" s="52">
        <f t="shared" si="14"/>
        <v>0</v>
      </c>
      <c r="Q59" s="52">
        <f t="shared" si="14"/>
        <v>0</v>
      </c>
      <c r="R59" s="52">
        <f t="shared" si="14"/>
        <v>0</v>
      </c>
      <c r="S59" s="52">
        <f t="shared" si="14"/>
        <v>0</v>
      </c>
      <c r="T59" s="52">
        <f t="shared" si="14"/>
        <v>0</v>
      </c>
      <c r="U59" s="52">
        <f t="shared" si="14"/>
        <v>0</v>
      </c>
      <c r="V59" s="52">
        <f t="shared" ref="V59:AT59" si="16">SUM(V60:V67)</f>
        <v>0</v>
      </c>
      <c r="W59" s="52">
        <f t="shared" si="16"/>
        <v>0</v>
      </c>
      <c r="X59" s="52">
        <f t="shared" si="16"/>
        <v>0</v>
      </c>
      <c r="Y59" s="52">
        <f t="shared" si="16"/>
        <v>0</v>
      </c>
      <c r="Z59" s="52">
        <f t="shared" si="16"/>
        <v>0</v>
      </c>
      <c r="AA59" s="52">
        <f t="shared" si="16"/>
        <v>0</v>
      </c>
      <c r="AB59" s="52">
        <f t="shared" si="16"/>
        <v>0</v>
      </c>
      <c r="AC59" s="52">
        <f t="shared" si="16"/>
        <v>0</v>
      </c>
    </row>
    <row r="60" spans="1:29" ht="31.5" x14ac:dyDescent="0.25">
      <c r="A60" s="50" t="s">
        <v>108</v>
      </c>
      <c r="B60" s="51" t="s">
        <v>109</v>
      </c>
      <c r="C60" s="50" t="s">
        <v>38</v>
      </c>
      <c r="D60" s="52" t="s">
        <v>34</v>
      </c>
      <c r="E60" s="52" t="s">
        <v>34</v>
      </c>
      <c r="F60" s="52" t="s">
        <v>34</v>
      </c>
      <c r="G60" s="52" t="s">
        <v>34</v>
      </c>
      <c r="H60" s="52" t="s">
        <v>34</v>
      </c>
      <c r="I60" s="52" t="s">
        <v>34</v>
      </c>
      <c r="J60" s="52" t="s">
        <v>34</v>
      </c>
      <c r="K60" s="52" t="s">
        <v>34</v>
      </c>
      <c r="L60" s="52" t="s">
        <v>34</v>
      </c>
      <c r="M60" s="52" t="s">
        <v>34</v>
      </c>
      <c r="N60" s="52" t="s">
        <v>34</v>
      </c>
      <c r="O60" s="52" t="s">
        <v>34</v>
      </c>
      <c r="P60" s="52" t="s">
        <v>34</v>
      </c>
      <c r="Q60" s="52" t="s">
        <v>34</v>
      </c>
      <c r="R60" s="52" t="s">
        <v>34</v>
      </c>
      <c r="S60" s="52" t="s">
        <v>34</v>
      </c>
      <c r="T60" s="52" t="s">
        <v>34</v>
      </c>
      <c r="U60" s="52" t="s">
        <v>34</v>
      </c>
      <c r="V60" s="52" t="s">
        <v>34</v>
      </c>
      <c r="W60" s="52" t="s">
        <v>34</v>
      </c>
      <c r="X60" s="52" t="s">
        <v>34</v>
      </c>
      <c r="Y60" s="52" t="s">
        <v>34</v>
      </c>
      <c r="Z60" s="52" t="s">
        <v>34</v>
      </c>
      <c r="AA60" s="52" t="s">
        <v>34</v>
      </c>
      <c r="AB60" s="52" t="s">
        <v>34</v>
      </c>
      <c r="AC60" s="52" t="s">
        <v>34</v>
      </c>
    </row>
    <row r="61" spans="1:29" s="77" customFormat="1" ht="31.5" x14ac:dyDescent="0.25">
      <c r="A61" s="50" t="s">
        <v>110</v>
      </c>
      <c r="B61" s="51" t="s">
        <v>111</v>
      </c>
      <c r="C61" s="50" t="s">
        <v>38</v>
      </c>
      <c r="D61" s="52" t="s">
        <v>34</v>
      </c>
      <c r="E61" s="52" t="s">
        <v>34</v>
      </c>
      <c r="F61" s="52" t="s">
        <v>34</v>
      </c>
      <c r="G61" s="52" t="s">
        <v>34</v>
      </c>
      <c r="H61" s="52" t="s">
        <v>34</v>
      </c>
      <c r="I61" s="52" t="s">
        <v>34</v>
      </c>
      <c r="J61" s="52" t="s">
        <v>34</v>
      </c>
      <c r="K61" s="52" t="s">
        <v>34</v>
      </c>
      <c r="L61" s="52" t="s">
        <v>34</v>
      </c>
      <c r="M61" s="52" t="s">
        <v>34</v>
      </c>
      <c r="N61" s="52" t="s">
        <v>34</v>
      </c>
      <c r="O61" s="52" t="s">
        <v>34</v>
      </c>
      <c r="P61" s="52" t="s">
        <v>34</v>
      </c>
      <c r="Q61" s="52" t="s">
        <v>34</v>
      </c>
      <c r="R61" s="52" t="s">
        <v>34</v>
      </c>
      <c r="S61" s="52" t="s">
        <v>34</v>
      </c>
      <c r="T61" s="52" t="s">
        <v>34</v>
      </c>
      <c r="U61" s="52" t="s">
        <v>34</v>
      </c>
      <c r="V61" s="52" t="s">
        <v>34</v>
      </c>
      <c r="W61" s="52" t="s">
        <v>34</v>
      </c>
      <c r="X61" s="52" t="s">
        <v>34</v>
      </c>
      <c r="Y61" s="52" t="s">
        <v>34</v>
      </c>
      <c r="Z61" s="52" t="s">
        <v>34</v>
      </c>
      <c r="AA61" s="52" t="s">
        <v>34</v>
      </c>
      <c r="AB61" s="52" t="s">
        <v>34</v>
      </c>
      <c r="AC61" s="52" t="s">
        <v>34</v>
      </c>
    </row>
    <row r="62" spans="1:29" ht="31.5" x14ac:dyDescent="0.25">
      <c r="A62" s="50" t="s">
        <v>112</v>
      </c>
      <c r="B62" s="51" t="s">
        <v>113</v>
      </c>
      <c r="C62" s="50" t="s">
        <v>38</v>
      </c>
      <c r="D62" s="52" t="s">
        <v>34</v>
      </c>
      <c r="E62" s="52" t="s">
        <v>34</v>
      </c>
      <c r="F62" s="52" t="s">
        <v>34</v>
      </c>
      <c r="G62" s="52" t="s">
        <v>34</v>
      </c>
      <c r="H62" s="52" t="s">
        <v>34</v>
      </c>
      <c r="I62" s="52" t="s">
        <v>34</v>
      </c>
      <c r="J62" s="52" t="s">
        <v>34</v>
      </c>
      <c r="K62" s="52" t="s">
        <v>34</v>
      </c>
      <c r="L62" s="52" t="s">
        <v>34</v>
      </c>
      <c r="M62" s="52" t="s">
        <v>34</v>
      </c>
      <c r="N62" s="52" t="s">
        <v>34</v>
      </c>
      <c r="O62" s="52" t="s">
        <v>34</v>
      </c>
      <c r="P62" s="52" t="s">
        <v>34</v>
      </c>
      <c r="Q62" s="52" t="s">
        <v>34</v>
      </c>
      <c r="R62" s="52" t="s">
        <v>34</v>
      </c>
      <c r="S62" s="52" t="s">
        <v>34</v>
      </c>
      <c r="T62" s="52" t="s">
        <v>34</v>
      </c>
      <c r="U62" s="52" t="s">
        <v>34</v>
      </c>
      <c r="V62" s="52" t="s">
        <v>34</v>
      </c>
      <c r="W62" s="52" t="s">
        <v>34</v>
      </c>
      <c r="X62" s="52" t="s">
        <v>34</v>
      </c>
      <c r="Y62" s="52" t="s">
        <v>34</v>
      </c>
      <c r="Z62" s="52" t="s">
        <v>34</v>
      </c>
      <c r="AA62" s="52" t="s">
        <v>34</v>
      </c>
      <c r="AB62" s="52" t="s">
        <v>34</v>
      </c>
      <c r="AC62" s="52" t="s">
        <v>34</v>
      </c>
    </row>
    <row r="63" spans="1:29" ht="47.25" x14ac:dyDescent="0.25">
      <c r="A63" s="50" t="s">
        <v>114</v>
      </c>
      <c r="B63" s="51" t="s">
        <v>115</v>
      </c>
      <c r="C63" s="50" t="s">
        <v>38</v>
      </c>
      <c r="D63" s="52" t="s">
        <v>34</v>
      </c>
      <c r="E63" s="52" t="s">
        <v>34</v>
      </c>
      <c r="F63" s="52" t="s">
        <v>34</v>
      </c>
      <c r="G63" s="52" t="s">
        <v>34</v>
      </c>
      <c r="H63" s="52" t="s">
        <v>34</v>
      </c>
      <c r="I63" s="52" t="s">
        <v>34</v>
      </c>
      <c r="J63" s="52" t="s">
        <v>34</v>
      </c>
      <c r="K63" s="52" t="s">
        <v>34</v>
      </c>
      <c r="L63" s="52" t="s">
        <v>34</v>
      </c>
      <c r="M63" s="52" t="s">
        <v>34</v>
      </c>
      <c r="N63" s="52" t="s">
        <v>34</v>
      </c>
      <c r="O63" s="52" t="s">
        <v>34</v>
      </c>
      <c r="P63" s="52" t="s">
        <v>34</v>
      </c>
      <c r="Q63" s="52" t="s">
        <v>34</v>
      </c>
      <c r="R63" s="52" t="s">
        <v>34</v>
      </c>
      <c r="S63" s="52" t="s">
        <v>34</v>
      </c>
      <c r="T63" s="52" t="s">
        <v>34</v>
      </c>
      <c r="U63" s="52" t="s">
        <v>34</v>
      </c>
      <c r="V63" s="52" t="s">
        <v>34</v>
      </c>
      <c r="W63" s="52" t="s">
        <v>34</v>
      </c>
      <c r="X63" s="52" t="s">
        <v>34</v>
      </c>
      <c r="Y63" s="52" t="s">
        <v>34</v>
      </c>
      <c r="Z63" s="52" t="s">
        <v>34</v>
      </c>
      <c r="AA63" s="52" t="s">
        <v>34</v>
      </c>
      <c r="AB63" s="52" t="s">
        <v>34</v>
      </c>
      <c r="AC63" s="52" t="s">
        <v>34</v>
      </c>
    </row>
    <row r="64" spans="1:29" ht="47.25" x14ac:dyDescent="0.25">
      <c r="A64" s="50" t="s">
        <v>116</v>
      </c>
      <c r="B64" s="51" t="s">
        <v>117</v>
      </c>
      <c r="C64" s="50" t="s">
        <v>38</v>
      </c>
      <c r="D64" s="52" t="s">
        <v>34</v>
      </c>
      <c r="E64" s="52" t="s">
        <v>34</v>
      </c>
      <c r="F64" s="52" t="s">
        <v>34</v>
      </c>
      <c r="G64" s="52" t="s">
        <v>34</v>
      </c>
      <c r="H64" s="52" t="s">
        <v>34</v>
      </c>
      <c r="I64" s="52" t="s">
        <v>34</v>
      </c>
      <c r="J64" s="52" t="s">
        <v>34</v>
      </c>
      <c r="K64" s="52" t="s">
        <v>34</v>
      </c>
      <c r="L64" s="52" t="s">
        <v>34</v>
      </c>
      <c r="M64" s="52" t="s">
        <v>34</v>
      </c>
      <c r="N64" s="52" t="s">
        <v>34</v>
      </c>
      <c r="O64" s="52" t="s">
        <v>34</v>
      </c>
      <c r="P64" s="52" t="s">
        <v>34</v>
      </c>
      <c r="Q64" s="52" t="s">
        <v>34</v>
      </c>
      <c r="R64" s="52" t="s">
        <v>34</v>
      </c>
      <c r="S64" s="52" t="s">
        <v>34</v>
      </c>
      <c r="T64" s="52" t="s">
        <v>34</v>
      </c>
      <c r="U64" s="52" t="s">
        <v>34</v>
      </c>
      <c r="V64" s="52" t="s">
        <v>34</v>
      </c>
      <c r="W64" s="52" t="s">
        <v>34</v>
      </c>
      <c r="X64" s="52" t="s">
        <v>34</v>
      </c>
      <c r="Y64" s="52" t="s">
        <v>34</v>
      </c>
      <c r="Z64" s="52" t="s">
        <v>34</v>
      </c>
      <c r="AA64" s="52" t="s">
        <v>34</v>
      </c>
      <c r="AB64" s="52" t="s">
        <v>34</v>
      </c>
      <c r="AC64" s="52" t="s">
        <v>34</v>
      </c>
    </row>
    <row r="65" spans="1:29" ht="47.25" x14ac:dyDescent="0.25">
      <c r="A65" s="50" t="s">
        <v>118</v>
      </c>
      <c r="B65" s="51" t="s">
        <v>119</v>
      </c>
      <c r="C65" s="50" t="s">
        <v>38</v>
      </c>
      <c r="D65" s="52" t="s">
        <v>34</v>
      </c>
      <c r="E65" s="52" t="s">
        <v>34</v>
      </c>
      <c r="F65" s="52" t="s">
        <v>34</v>
      </c>
      <c r="G65" s="52" t="s">
        <v>34</v>
      </c>
      <c r="H65" s="52" t="s">
        <v>34</v>
      </c>
      <c r="I65" s="52" t="s">
        <v>34</v>
      </c>
      <c r="J65" s="52" t="s">
        <v>34</v>
      </c>
      <c r="K65" s="52" t="s">
        <v>34</v>
      </c>
      <c r="L65" s="52" t="s">
        <v>34</v>
      </c>
      <c r="M65" s="52" t="s">
        <v>34</v>
      </c>
      <c r="N65" s="52" t="s">
        <v>34</v>
      </c>
      <c r="O65" s="52" t="s">
        <v>34</v>
      </c>
      <c r="P65" s="52" t="s">
        <v>34</v>
      </c>
      <c r="Q65" s="52" t="s">
        <v>34</v>
      </c>
      <c r="R65" s="52" t="s">
        <v>34</v>
      </c>
      <c r="S65" s="52" t="s">
        <v>34</v>
      </c>
      <c r="T65" s="52" t="s">
        <v>34</v>
      </c>
      <c r="U65" s="52" t="s">
        <v>34</v>
      </c>
      <c r="V65" s="52" t="s">
        <v>34</v>
      </c>
      <c r="W65" s="52" t="s">
        <v>34</v>
      </c>
      <c r="X65" s="52" t="s">
        <v>34</v>
      </c>
      <c r="Y65" s="52" t="s">
        <v>34</v>
      </c>
      <c r="Z65" s="52" t="s">
        <v>34</v>
      </c>
      <c r="AA65" s="52" t="s">
        <v>34</v>
      </c>
      <c r="AB65" s="52" t="s">
        <v>34</v>
      </c>
      <c r="AC65" s="52" t="s">
        <v>34</v>
      </c>
    </row>
    <row r="66" spans="1:29" ht="47.25" x14ac:dyDescent="0.25">
      <c r="A66" s="50" t="s">
        <v>120</v>
      </c>
      <c r="B66" s="51" t="s">
        <v>121</v>
      </c>
      <c r="C66" s="50" t="s">
        <v>38</v>
      </c>
      <c r="D66" s="52" t="s">
        <v>34</v>
      </c>
      <c r="E66" s="52" t="s">
        <v>34</v>
      </c>
      <c r="F66" s="52" t="s">
        <v>34</v>
      </c>
      <c r="G66" s="52" t="s">
        <v>34</v>
      </c>
      <c r="H66" s="52" t="s">
        <v>34</v>
      </c>
      <c r="I66" s="52" t="s">
        <v>34</v>
      </c>
      <c r="J66" s="52" t="s">
        <v>34</v>
      </c>
      <c r="K66" s="52" t="s">
        <v>34</v>
      </c>
      <c r="L66" s="52" t="s">
        <v>34</v>
      </c>
      <c r="M66" s="52" t="s">
        <v>34</v>
      </c>
      <c r="N66" s="52" t="s">
        <v>34</v>
      </c>
      <c r="O66" s="52" t="s">
        <v>34</v>
      </c>
      <c r="P66" s="52" t="s">
        <v>34</v>
      </c>
      <c r="Q66" s="52" t="s">
        <v>34</v>
      </c>
      <c r="R66" s="52" t="s">
        <v>34</v>
      </c>
      <c r="S66" s="52" t="s">
        <v>34</v>
      </c>
      <c r="T66" s="52" t="s">
        <v>34</v>
      </c>
      <c r="U66" s="52" t="s">
        <v>34</v>
      </c>
      <c r="V66" s="52" t="s">
        <v>34</v>
      </c>
      <c r="W66" s="52" t="s">
        <v>34</v>
      </c>
      <c r="X66" s="52" t="s">
        <v>34</v>
      </c>
      <c r="Y66" s="52" t="s">
        <v>34</v>
      </c>
      <c r="Z66" s="52" t="s">
        <v>34</v>
      </c>
      <c r="AA66" s="52" t="s">
        <v>34</v>
      </c>
      <c r="AB66" s="52" t="s">
        <v>34</v>
      </c>
      <c r="AC66" s="52" t="s">
        <v>34</v>
      </c>
    </row>
    <row r="67" spans="1:29" s="76" customFormat="1" ht="47.25" x14ac:dyDescent="0.25">
      <c r="A67" s="73" t="s">
        <v>122</v>
      </c>
      <c r="B67" s="74" t="s">
        <v>123</v>
      </c>
      <c r="C67" s="73" t="s">
        <v>38</v>
      </c>
      <c r="D67" s="75">
        <f>SUM(D68:D69)</f>
        <v>0</v>
      </c>
      <c r="E67" s="75">
        <f t="shared" ref="E67:AC68" si="17">SUM(E68:E69)</f>
        <v>0</v>
      </c>
      <c r="F67" s="75">
        <f t="shared" si="17"/>
        <v>0</v>
      </c>
      <c r="G67" s="75">
        <f t="shared" si="17"/>
        <v>0</v>
      </c>
      <c r="H67" s="75">
        <f t="shared" si="17"/>
        <v>0</v>
      </c>
      <c r="I67" s="75">
        <f t="shared" si="17"/>
        <v>0</v>
      </c>
      <c r="J67" s="75">
        <f t="shared" si="17"/>
        <v>0</v>
      </c>
      <c r="K67" s="75">
        <f t="shared" si="17"/>
        <v>0</v>
      </c>
      <c r="L67" s="75">
        <f t="shared" si="17"/>
        <v>0</v>
      </c>
      <c r="M67" s="75">
        <f t="shared" si="17"/>
        <v>0</v>
      </c>
      <c r="N67" s="75">
        <f t="shared" si="17"/>
        <v>0</v>
      </c>
      <c r="O67" s="75">
        <f t="shared" si="17"/>
        <v>0</v>
      </c>
      <c r="P67" s="75">
        <f t="shared" si="17"/>
        <v>0</v>
      </c>
      <c r="Q67" s="75">
        <f t="shared" si="17"/>
        <v>0</v>
      </c>
      <c r="R67" s="75">
        <f t="shared" si="17"/>
        <v>0</v>
      </c>
      <c r="S67" s="75">
        <f t="shared" si="17"/>
        <v>0</v>
      </c>
      <c r="T67" s="75">
        <f t="shared" si="17"/>
        <v>0</v>
      </c>
      <c r="U67" s="75">
        <f t="shared" si="17"/>
        <v>0</v>
      </c>
      <c r="V67" s="75">
        <f t="shared" si="17"/>
        <v>0</v>
      </c>
      <c r="W67" s="75">
        <f t="shared" si="17"/>
        <v>0</v>
      </c>
      <c r="X67" s="75">
        <f t="shared" si="17"/>
        <v>0</v>
      </c>
      <c r="Y67" s="75">
        <f t="shared" si="17"/>
        <v>0</v>
      </c>
      <c r="Z67" s="75">
        <f t="shared" si="17"/>
        <v>0</v>
      </c>
      <c r="AA67" s="75">
        <f t="shared" si="17"/>
        <v>0</v>
      </c>
      <c r="AB67" s="75">
        <f t="shared" si="17"/>
        <v>0</v>
      </c>
      <c r="AC67" s="75">
        <f t="shared" si="17"/>
        <v>0</v>
      </c>
    </row>
    <row r="68" spans="1:29" s="67" customFormat="1" ht="31.5" x14ac:dyDescent="0.25">
      <c r="A68" s="62" t="s">
        <v>124</v>
      </c>
      <c r="B68" s="63" t="s">
        <v>125</v>
      </c>
      <c r="C68" s="62" t="s">
        <v>38</v>
      </c>
      <c r="D68" s="64">
        <f>SUM(D69:D70)</f>
        <v>0</v>
      </c>
      <c r="E68" s="64">
        <f t="shared" si="17"/>
        <v>0</v>
      </c>
      <c r="F68" s="64">
        <f t="shared" si="17"/>
        <v>0</v>
      </c>
      <c r="G68" s="64">
        <f t="shared" si="17"/>
        <v>0</v>
      </c>
      <c r="H68" s="64">
        <f t="shared" si="17"/>
        <v>0</v>
      </c>
      <c r="I68" s="64">
        <f t="shared" si="17"/>
        <v>0</v>
      </c>
      <c r="J68" s="64">
        <f t="shared" si="17"/>
        <v>0</v>
      </c>
      <c r="K68" s="64">
        <f t="shared" si="17"/>
        <v>0</v>
      </c>
      <c r="L68" s="64">
        <f t="shared" si="17"/>
        <v>0</v>
      </c>
      <c r="M68" s="64">
        <f t="shared" si="17"/>
        <v>0</v>
      </c>
      <c r="N68" s="64">
        <f t="shared" si="17"/>
        <v>0</v>
      </c>
      <c r="O68" s="64">
        <f t="shared" si="17"/>
        <v>0</v>
      </c>
      <c r="P68" s="64">
        <f t="shared" si="17"/>
        <v>0</v>
      </c>
      <c r="Q68" s="64">
        <f t="shared" si="17"/>
        <v>0</v>
      </c>
      <c r="R68" s="64">
        <f t="shared" si="17"/>
        <v>0</v>
      </c>
      <c r="S68" s="64">
        <f t="shared" si="17"/>
        <v>0</v>
      </c>
      <c r="T68" s="64">
        <f t="shared" si="17"/>
        <v>0</v>
      </c>
      <c r="U68" s="64">
        <f t="shared" si="17"/>
        <v>0</v>
      </c>
      <c r="V68" s="64">
        <f t="shared" si="17"/>
        <v>0</v>
      </c>
      <c r="W68" s="64">
        <f t="shared" si="17"/>
        <v>0</v>
      </c>
      <c r="X68" s="64">
        <f t="shared" si="17"/>
        <v>0</v>
      </c>
      <c r="Y68" s="64">
        <f t="shared" si="17"/>
        <v>0</v>
      </c>
      <c r="Z68" s="64">
        <f t="shared" si="17"/>
        <v>0</v>
      </c>
      <c r="AA68" s="64">
        <f t="shared" si="17"/>
        <v>0</v>
      </c>
      <c r="AB68" s="64">
        <f t="shared" si="17"/>
        <v>0</v>
      </c>
      <c r="AC68" s="64">
        <f t="shared" si="17"/>
        <v>0</v>
      </c>
    </row>
    <row r="69" spans="1:29" s="77" customFormat="1" ht="47.25" x14ac:dyDescent="0.25">
      <c r="A69" s="50" t="s">
        <v>126</v>
      </c>
      <c r="B69" s="51" t="s">
        <v>127</v>
      </c>
      <c r="C69" s="50" t="s">
        <v>38</v>
      </c>
      <c r="D69" s="52" t="s">
        <v>34</v>
      </c>
      <c r="E69" s="52" t="s">
        <v>34</v>
      </c>
      <c r="F69" s="52" t="s">
        <v>34</v>
      </c>
      <c r="G69" s="52" t="s">
        <v>34</v>
      </c>
      <c r="H69" s="52" t="s">
        <v>34</v>
      </c>
      <c r="I69" s="52" t="s">
        <v>34</v>
      </c>
      <c r="J69" s="52" t="s">
        <v>34</v>
      </c>
      <c r="K69" s="52" t="s">
        <v>34</v>
      </c>
      <c r="L69" s="52" t="s">
        <v>34</v>
      </c>
      <c r="M69" s="52" t="s">
        <v>34</v>
      </c>
      <c r="N69" s="52" t="s">
        <v>34</v>
      </c>
      <c r="O69" s="52" t="s">
        <v>34</v>
      </c>
      <c r="P69" s="52" t="s">
        <v>34</v>
      </c>
      <c r="Q69" s="52" t="s">
        <v>34</v>
      </c>
      <c r="R69" s="52" t="s">
        <v>34</v>
      </c>
      <c r="S69" s="52" t="s">
        <v>34</v>
      </c>
      <c r="T69" s="52" t="s">
        <v>34</v>
      </c>
      <c r="U69" s="52" t="s">
        <v>34</v>
      </c>
      <c r="V69" s="52" t="s">
        <v>34</v>
      </c>
      <c r="W69" s="52" t="s">
        <v>34</v>
      </c>
      <c r="X69" s="52" t="s">
        <v>34</v>
      </c>
      <c r="Y69" s="52" t="s">
        <v>34</v>
      </c>
      <c r="Z69" s="52" t="s">
        <v>34</v>
      </c>
      <c r="AA69" s="52" t="s">
        <v>34</v>
      </c>
      <c r="AB69" s="52" t="s">
        <v>34</v>
      </c>
      <c r="AC69" s="52" t="s">
        <v>34</v>
      </c>
    </row>
    <row r="70" spans="1:29" s="77" customFormat="1" ht="63" x14ac:dyDescent="0.25">
      <c r="A70" s="50" t="s">
        <v>128</v>
      </c>
      <c r="B70" s="51" t="s">
        <v>129</v>
      </c>
      <c r="C70" s="50" t="s">
        <v>38</v>
      </c>
      <c r="D70" s="52" t="s">
        <v>34</v>
      </c>
      <c r="E70" s="52" t="s">
        <v>34</v>
      </c>
      <c r="F70" s="52" t="s">
        <v>34</v>
      </c>
      <c r="G70" s="52" t="s">
        <v>34</v>
      </c>
      <c r="H70" s="52" t="s">
        <v>34</v>
      </c>
      <c r="I70" s="52" t="s">
        <v>34</v>
      </c>
      <c r="J70" s="52" t="s">
        <v>34</v>
      </c>
      <c r="K70" s="52" t="s">
        <v>34</v>
      </c>
      <c r="L70" s="52" t="s">
        <v>34</v>
      </c>
      <c r="M70" s="52" t="s">
        <v>34</v>
      </c>
      <c r="N70" s="52" t="s">
        <v>34</v>
      </c>
      <c r="O70" s="52" t="s">
        <v>34</v>
      </c>
      <c r="P70" s="52" t="s">
        <v>34</v>
      </c>
      <c r="Q70" s="52" t="s">
        <v>34</v>
      </c>
      <c r="R70" s="52" t="s">
        <v>34</v>
      </c>
      <c r="S70" s="52" t="s">
        <v>34</v>
      </c>
      <c r="T70" s="52" t="s">
        <v>34</v>
      </c>
      <c r="U70" s="52" t="s">
        <v>34</v>
      </c>
      <c r="V70" s="52" t="s">
        <v>34</v>
      </c>
      <c r="W70" s="52" t="s">
        <v>34</v>
      </c>
      <c r="X70" s="52" t="s">
        <v>34</v>
      </c>
      <c r="Y70" s="52" t="s">
        <v>34</v>
      </c>
      <c r="Z70" s="52" t="s">
        <v>34</v>
      </c>
      <c r="AA70" s="52" t="s">
        <v>34</v>
      </c>
      <c r="AB70" s="52" t="s">
        <v>34</v>
      </c>
      <c r="AC70" s="52" t="s">
        <v>34</v>
      </c>
    </row>
    <row r="71" spans="1:29" s="77" customFormat="1" ht="63" x14ac:dyDescent="0.25">
      <c r="A71" s="50" t="s">
        <v>130</v>
      </c>
      <c r="B71" s="51" t="s">
        <v>131</v>
      </c>
      <c r="C71" s="50" t="s">
        <v>38</v>
      </c>
      <c r="D71" s="52" t="s">
        <v>34</v>
      </c>
      <c r="E71" s="52" t="s">
        <v>34</v>
      </c>
      <c r="F71" s="52" t="s">
        <v>34</v>
      </c>
      <c r="G71" s="52" t="s">
        <v>34</v>
      </c>
      <c r="H71" s="52" t="s">
        <v>34</v>
      </c>
      <c r="I71" s="52" t="s">
        <v>34</v>
      </c>
      <c r="J71" s="52" t="s">
        <v>34</v>
      </c>
      <c r="K71" s="52" t="s">
        <v>34</v>
      </c>
      <c r="L71" s="52" t="s">
        <v>34</v>
      </c>
      <c r="M71" s="52" t="s">
        <v>34</v>
      </c>
      <c r="N71" s="52" t="s">
        <v>34</v>
      </c>
      <c r="O71" s="52" t="s">
        <v>34</v>
      </c>
      <c r="P71" s="52" t="s">
        <v>34</v>
      </c>
      <c r="Q71" s="52" t="s">
        <v>34</v>
      </c>
      <c r="R71" s="52" t="s">
        <v>34</v>
      </c>
      <c r="S71" s="52" t="s">
        <v>34</v>
      </c>
      <c r="T71" s="52" t="s">
        <v>34</v>
      </c>
      <c r="U71" s="52" t="s">
        <v>34</v>
      </c>
      <c r="V71" s="52" t="s">
        <v>34</v>
      </c>
      <c r="W71" s="52" t="s">
        <v>34</v>
      </c>
      <c r="X71" s="52" t="s">
        <v>34</v>
      </c>
      <c r="Y71" s="52" t="s">
        <v>34</v>
      </c>
      <c r="Z71" s="52" t="s">
        <v>34</v>
      </c>
      <c r="AA71" s="52" t="s">
        <v>34</v>
      </c>
      <c r="AB71" s="52" t="s">
        <v>34</v>
      </c>
      <c r="AC71" s="52" t="s">
        <v>34</v>
      </c>
    </row>
    <row r="72" spans="1:29" s="77" customFormat="1" ht="47.25" x14ac:dyDescent="0.25">
      <c r="A72" s="50" t="s">
        <v>132</v>
      </c>
      <c r="B72" s="51" t="s">
        <v>133</v>
      </c>
      <c r="C72" s="50" t="s">
        <v>38</v>
      </c>
      <c r="D72" s="52" t="s">
        <v>34</v>
      </c>
      <c r="E72" s="52" t="s">
        <v>34</v>
      </c>
      <c r="F72" s="52" t="s">
        <v>34</v>
      </c>
      <c r="G72" s="52" t="s">
        <v>34</v>
      </c>
      <c r="H72" s="52" t="s">
        <v>34</v>
      </c>
      <c r="I72" s="52" t="s">
        <v>34</v>
      </c>
      <c r="J72" s="52" t="s">
        <v>34</v>
      </c>
      <c r="K72" s="52" t="s">
        <v>34</v>
      </c>
      <c r="L72" s="52" t="s">
        <v>34</v>
      </c>
      <c r="M72" s="52" t="s">
        <v>34</v>
      </c>
      <c r="N72" s="52" t="s">
        <v>34</v>
      </c>
      <c r="O72" s="52" t="s">
        <v>34</v>
      </c>
      <c r="P72" s="52" t="s">
        <v>34</v>
      </c>
      <c r="Q72" s="52" t="s">
        <v>34</v>
      </c>
      <c r="R72" s="52" t="s">
        <v>34</v>
      </c>
      <c r="S72" s="52" t="s">
        <v>34</v>
      </c>
      <c r="T72" s="52" t="s">
        <v>34</v>
      </c>
      <c r="U72" s="52" t="s">
        <v>34</v>
      </c>
      <c r="V72" s="52" t="s">
        <v>34</v>
      </c>
      <c r="W72" s="52" t="s">
        <v>34</v>
      </c>
      <c r="X72" s="52" t="s">
        <v>34</v>
      </c>
      <c r="Y72" s="52" t="s">
        <v>34</v>
      </c>
      <c r="Z72" s="52" t="s">
        <v>34</v>
      </c>
      <c r="AA72" s="52" t="s">
        <v>34</v>
      </c>
      <c r="AB72" s="52" t="s">
        <v>34</v>
      </c>
      <c r="AC72" s="52" t="s">
        <v>34</v>
      </c>
    </row>
    <row r="73" spans="1:29" s="76" customFormat="1" ht="31.5" x14ac:dyDescent="0.25">
      <c r="A73" s="73" t="s">
        <v>134</v>
      </c>
      <c r="B73" s="74" t="s">
        <v>135</v>
      </c>
      <c r="C73" s="73" t="s">
        <v>38</v>
      </c>
      <c r="D73" s="75">
        <f>D74</f>
        <v>22.712227500000001</v>
      </c>
      <c r="E73" s="75">
        <f t="shared" ref="E73:R73" si="18">E74</f>
        <v>23.456671490000002</v>
      </c>
      <c r="F73" s="75">
        <f t="shared" si="18"/>
        <v>0.92471429999999999</v>
      </c>
      <c r="G73" s="75">
        <f t="shared" si="18"/>
        <v>21.787513199999999</v>
      </c>
      <c r="H73" s="75">
        <f t="shared" si="18"/>
        <v>21.787513199999999</v>
      </c>
      <c r="I73" s="75">
        <f t="shared" si="18"/>
        <v>0</v>
      </c>
      <c r="J73" s="75">
        <f t="shared" si="18"/>
        <v>0</v>
      </c>
      <c r="K73" s="75">
        <f t="shared" si="18"/>
        <v>21.787513199999999</v>
      </c>
      <c r="L73" s="75">
        <f t="shared" si="18"/>
        <v>0</v>
      </c>
      <c r="M73" s="75">
        <f t="shared" si="18"/>
        <v>18.279723560000001</v>
      </c>
      <c r="N73" s="75">
        <f t="shared" si="18"/>
        <v>0</v>
      </c>
      <c r="O73" s="75">
        <f t="shared" si="18"/>
        <v>0</v>
      </c>
      <c r="P73" s="75">
        <f t="shared" si="18"/>
        <v>18.279723560000001</v>
      </c>
      <c r="Q73" s="75">
        <f t="shared" si="18"/>
        <v>0</v>
      </c>
      <c r="R73" s="75">
        <f t="shared" si="18"/>
        <v>0</v>
      </c>
      <c r="S73" s="75">
        <f>M73-H73</f>
        <v>-3.5077896399999986</v>
      </c>
      <c r="T73" s="78">
        <f t="shared" ref="T73:T74" si="19">S73/H73</f>
        <v>-0.1610000006792881</v>
      </c>
      <c r="U73" s="75">
        <v>0</v>
      </c>
      <c r="V73" s="78">
        <v>0</v>
      </c>
      <c r="W73" s="75">
        <f t="shared" ref="W73" si="20">SUM(Q73-L73)</f>
        <v>0</v>
      </c>
      <c r="X73" s="78">
        <v>0</v>
      </c>
      <c r="Y73" s="75">
        <f>P73-K73</f>
        <v>-3.5077896399999986</v>
      </c>
      <c r="Z73" s="78">
        <f>Y73/K73</f>
        <v>-0.1610000006792881</v>
      </c>
      <c r="AA73" s="75">
        <f>Q73-L73</f>
        <v>0</v>
      </c>
      <c r="AB73" s="78">
        <v>0</v>
      </c>
      <c r="AC73" s="75">
        <f t="shared" ref="AC73" si="21">AC74</f>
        <v>0</v>
      </c>
    </row>
    <row r="74" spans="1:29" s="67" customFormat="1" ht="97.5" customHeight="1" x14ac:dyDescent="0.25">
      <c r="A74" s="62" t="s">
        <v>134</v>
      </c>
      <c r="B74" s="63" t="s">
        <v>136</v>
      </c>
      <c r="C74" s="62" t="s">
        <v>137</v>
      </c>
      <c r="D74" s="64">
        <f>SUM(D75,D76)</f>
        <v>22.712227500000001</v>
      </c>
      <c r="E74" s="64">
        <f t="shared" ref="E74:R74" si="22">SUM(E75,E76)</f>
        <v>23.456671490000002</v>
      </c>
      <c r="F74" s="64">
        <f t="shared" si="22"/>
        <v>0.92471429999999999</v>
      </c>
      <c r="G74" s="64">
        <f t="shared" si="22"/>
        <v>21.787513199999999</v>
      </c>
      <c r="H74" s="64">
        <f t="shared" si="22"/>
        <v>21.787513199999999</v>
      </c>
      <c r="I74" s="64">
        <f t="shared" si="22"/>
        <v>0</v>
      </c>
      <c r="J74" s="64">
        <f t="shared" si="22"/>
        <v>0</v>
      </c>
      <c r="K74" s="64">
        <f t="shared" si="22"/>
        <v>21.787513199999999</v>
      </c>
      <c r="L74" s="64">
        <f t="shared" si="22"/>
        <v>0</v>
      </c>
      <c r="M74" s="64">
        <f t="shared" si="22"/>
        <v>18.279723560000001</v>
      </c>
      <c r="N74" s="64">
        <f t="shared" si="22"/>
        <v>0</v>
      </c>
      <c r="O74" s="64">
        <f t="shared" si="22"/>
        <v>0</v>
      </c>
      <c r="P74" s="64">
        <f t="shared" si="22"/>
        <v>18.279723560000001</v>
      </c>
      <c r="Q74" s="64">
        <f t="shared" si="22"/>
        <v>0</v>
      </c>
      <c r="R74" s="64">
        <f t="shared" si="22"/>
        <v>0</v>
      </c>
      <c r="S74" s="64">
        <f>M74-H74</f>
        <v>-3.5077896399999986</v>
      </c>
      <c r="T74" s="65">
        <f t="shared" si="19"/>
        <v>-0.1610000006792881</v>
      </c>
      <c r="U74" s="64">
        <v>0</v>
      </c>
      <c r="V74" s="65">
        <v>0</v>
      </c>
      <c r="W74" s="64">
        <f t="shared" ref="W74" si="23">SUM(Q74-L74)</f>
        <v>0</v>
      </c>
      <c r="X74" s="65">
        <v>0</v>
      </c>
      <c r="Y74" s="64">
        <f>P74-K74</f>
        <v>-3.5077896399999986</v>
      </c>
      <c r="Z74" s="65">
        <f>Y74/K74</f>
        <v>-0.1610000006792881</v>
      </c>
      <c r="AA74" s="64">
        <f>Q74-L74</f>
        <v>0</v>
      </c>
      <c r="AB74" s="65">
        <v>0</v>
      </c>
      <c r="AC74" s="64">
        <f t="shared" ref="AC74" si="24">SUM(AC75)</f>
        <v>0</v>
      </c>
    </row>
    <row r="75" spans="1:29" s="77" customFormat="1" ht="126.75" customHeight="1" x14ac:dyDescent="0.25">
      <c r="A75" s="50" t="s">
        <v>134</v>
      </c>
      <c r="B75" s="51" t="s">
        <v>138</v>
      </c>
      <c r="C75" s="50" t="s">
        <v>139</v>
      </c>
      <c r="D75" s="52">
        <v>0.92471429999999999</v>
      </c>
      <c r="E75" s="53" t="s">
        <v>34</v>
      </c>
      <c r="F75" s="52">
        <f>D75</f>
        <v>0.92471429999999999</v>
      </c>
      <c r="G75" s="52" t="s">
        <v>34</v>
      </c>
      <c r="H75" s="52" t="s">
        <v>34</v>
      </c>
      <c r="I75" s="52" t="s">
        <v>34</v>
      </c>
      <c r="J75" s="52" t="s">
        <v>34</v>
      </c>
      <c r="K75" s="52" t="s">
        <v>34</v>
      </c>
      <c r="L75" s="52" t="s">
        <v>34</v>
      </c>
      <c r="M75" s="52" t="s">
        <v>34</v>
      </c>
      <c r="N75" s="52" t="s">
        <v>34</v>
      </c>
      <c r="O75" s="52" t="s">
        <v>34</v>
      </c>
      <c r="P75" s="52" t="s">
        <v>34</v>
      </c>
      <c r="Q75" s="52" t="s">
        <v>34</v>
      </c>
      <c r="R75" s="52" t="s">
        <v>34</v>
      </c>
      <c r="S75" s="52" t="s">
        <v>34</v>
      </c>
      <c r="T75" s="52" t="s">
        <v>34</v>
      </c>
      <c r="U75" s="52" t="s">
        <v>34</v>
      </c>
      <c r="V75" s="52" t="s">
        <v>34</v>
      </c>
      <c r="W75" s="52" t="s">
        <v>34</v>
      </c>
      <c r="X75" s="52" t="s">
        <v>34</v>
      </c>
      <c r="Y75" s="52" t="s">
        <v>34</v>
      </c>
      <c r="Z75" s="52" t="s">
        <v>34</v>
      </c>
      <c r="AA75" s="52" t="s">
        <v>34</v>
      </c>
      <c r="AB75" s="52" t="s">
        <v>34</v>
      </c>
      <c r="AC75" s="42" t="s">
        <v>34</v>
      </c>
    </row>
    <row r="76" spans="1:29" s="77" customFormat="1" ht="162.75" customHeight="1" x14ac:dyDescent="0.25">
      <c r="A76" s="50" t="s">
        <v>134</v>
      </c>
      <c r="B76" s="51" t="s">
        <v>140</v>
      </c>
      <c r="C76" s="50" t="s">
        <v>139</v>
      </c>
      <c r="D76" s="52">
        <v>21.787513199999999</v>
      </c>
      <c r="E76" s="52">
        <v>23.456671490000002</v>
      </c>
      <c r="F76" s="52">
        <v>0</v>
      </c>
      <c r="G76" s="52">
        <f>SUM(D76-F76)</f>
        <v>21.787513199999999</v>
      </c>
      <c r="H76" s="52">
        <f>SUM(I76:L76)</f>
        <v>21.787513199999999</v>
      </c>
      <c r="I76" s="52">
        <v>0</v>
      </c>
      <c r="J76" s="52">
        <v>0</v>
      </c>
      <c r="K76" s="52">
        <v>21.787513199999999</v>
      </c>
      <c r="L76" s="52">
        <v>0</v>
      </c>
      <c r="M76" s="52">
        <f>SUM(N76:Q76)</f>
        <v>18.279723560000001</v>
      </c>
      <c r="N76" s="52">
        <v>0</v>
      </c>
      <c r="O76" s="52">
        <v>0</v>
      </c>
      <c r="P76" s="52">
        <v>18.279723560000001</v>
      </c>
      <c r="Q76" s="50">
        <v>0</v>
      </c>
      <c r="R76" s="50" t="s">
        <v>34</v>
      </c>
      <c r="S76" s="52">
        <f>M76-H76</f>
        <v>-3.5077896399999986</v>
      </c>
      <c r="T76" s="68">
        <f>S76/H76</f>
        <v>-0.1610000006792881</v>
      </c>
      <c r="U76" s="50" t="s">
        <v>34</v>
      </c>
      <c r="V76" s="50" t="s">
        <v>34</v>
      </c>
      <c r="W76" s="50" t="s">
        <v>34</v>
      </c>
      <c r="X76" s="52">
        <v>0</v>
      </c>
      <c r="Y76" s="52">
        <f>P76-K76</f>
        <v>-3.5077896399999986</v>
      </c>
      <c r="Z76" s="68">
        <f>Y76/K76</f>
        <v>-0.1610000006792881</v>
      </c>
      <c r="AA76" s="52">
        <f>Q76-L76</f>
        <v>0</v>
      </c>
      <c r="AB76" s="68">
        <v>0</v>
      </c>
      <c r="AC76" s="50" t="s">
        <v>34</v>
      </c>
    </row>
    <row r="77" spans="1:29" s="77" customFormat="1" ht="47.25" x14ac:dyDescent="0.25">
      <c r="A77" s="50" t="s">
        <v>141</v>
      </c>
      <c r="B77" s="51" t="s">
        <v>142</v>
      </c>
      <c r="C77" s="50" t="s">
        <v>38</v>
      </c>
      <c r="D77" s="53" t="s">
        <v>34</v>
      </c>
      <c r="E77" s="53" t="s">
        <v>34</v>
      </c>
      <c r="F77" s="53" t="s">
        <v>34</v>
      </c>
      <c r="G77" s="53" t="s">
        <v>34</v>
      </c>
      <c r="H77" s="53" t="s">
        <v>34</v>
      </c>
      <c r="I77" s="53" t="s">
        <v>34</v>
      </c>
      <c r="J77" s="53" t="s">
        <v>34</v>
      </c>
      <c r="K77" s="53" t="s">
        <v>34</v>
      </c>
      <c r="L77" s="53" t="s">
        <v>34</v>
      </c>
      <c r="M77" s="53" t="s">
        <v>34</v>
      </c>
      <c r="N77" s="53" t="s">
        <v>34</v>
      </c>
      <c r="O77" s="53" t="s">
        <v>34</v>
      </c>
      <c r="P77" s="53" t="s">
        <v>34</v>
      </c>
      <c r="Q77" s="53" t="s">
        <v>34</v>
      </c>
      <c r="R77" s="53" t="s">
        <v>34</v>
      </c>
      <c r="S77" s="53" t="s">
        <v>34</v>
      </c>
      <c r="T77" s="53" t="s">
        <v>34</v>
      </c>
      <c r="U77" s="53" t="s">
        <v>34</v>
      </c>
      <c r="V77" s="53" t="s">
        <v>34</v>
      </c>
      <c r="W77" s="53" t="s">
        <v>34</v>
      </c>
      <c r="X77" s="53" t="s">
        <v>34</v>
      </c>
      <c r="Y77" s="53" t="s">
        <v>34</v>
      </c>
      <c r="Z77" s="53" t="s">
        <v>34</v>
      </c>
      <c r="AA77" s="53" t="s">
        <v>34</v>
      </c>
      <c r="AB77" s="53" t="s">
        <v>34</v>
      </c>
      <c r="AC77" s="53" t="s">
        <v>34</v>
      </c>
    </row>
    <row r="78" spans="1:29" s="77" customFormat="1" ht="31.5" x14ac:dyDescent="0.25">
      <c r="A78" s="50" t="s">
        <v>143</v>
      </c>
      <c r="B78" s="51" t="s">
        <v>144</v>
      </c>
      <c r="C78" s="50" t="s">
        <v>38</v>
      </c>
      <c r="D78" s="53" t="s">
        <v>34</v>
      </c>
      <c r="E78" s="53" t="s">
        <v>34</v>
      </c>
      <c r="F78" s="53" t="s">
        <v>34</v>
      </c>
      <c r="G78" s="53" t="s">
        <v>34</v>
      </c>
      <c r="H78" s="53" t="s">
        <v>34</v>
      </c>
      <c r="I78" s="53" t="s">
        <v>34</v>
      </c>
      <c r="J78" s="53" t="s">
        <v>34</v>
      </c>
      <c r="K78" s="53" t="s">
        <v>34</v>
      </c>
      <c r="L78" s="53" t="s">
        <v>34</v>
      </c>
      <c r="M78" s="53" t="s">
        <v>34</v>
      </c>
      <c r="N78" s="53" t="s">
        <v>34</v>
      </c>
      <c r="O78" s="53" t="s">
        <v>34</v>
      </c>
      <c r="P78" s="53" t="s">
        <v>34</v>
      </c>
      <c r="Q78" s="53" t="s">
        <v>34</v>
      </c>
      <c r="R78" s="53" t="s">
        <v>34</v>
      </c>
      <c r="S78" s="53" t="s">
        <v>34</v>
      </c>
      <c r="T78" s="53" t="s">
        <v>34</v>
      </c>
      <c r="U78" s="53" t="s">
        <v>34</v>
      </c>
      <c r="V78" s="53" t="s">
        <v>34</v>
      </c>
      <c r="W78" s="53" t="s">
        <v>34</v>
      </c>
      <c r="X78" s="53" t="s">
        <v>34</v>
      </c>
      <c r="Y78" s="53" t="s">
        <v>34</v>
      </c>
      <c r="Z78" s="53" t="s">
        <v>34</v>
      </c>
      <c r="AA78" s="53" t="s">
        <v>34</v>
      </c>
      <c r="AB78" s="53" t="s">
        <v>34</v>
      </c>
      <c r="AC78" s="53" t="s">
        <v>34</v>
      </c>
    </row>
    <row r="79" spans="1:29" x14ac:dyDescent="0.25">
      <c r="A79" s="50" t="s">
        <v>145</v>
      </c>
      <c r="B79" s="51" t="s">
        <v>146</v>
      </c>
      <c r="C79" s="50" t="s">
        <v>38</v>
      </c>
      <c r="D79" s="53" t="s">
        <v>34</v>
      </c>
      <c r="E79" s="53" t="s">
        <v>34</v>
      </c>
      <c r="F79" s="53" t="s">
        <v>34</v>
      </c>
      <c r="G79" s="53" t="s">
        <v>34</v>
      </c>
      <c r="H79" s="53" t="s">
        <v>34</v>
      </c>
      <c r="I79" s="53" t="s">
        <v>34</v>
      </c>
      <c r="J79" s="53" t="s">
        <v>34</v>
      </c>
      <c r="K79" s="53" t="s">
        <v>34</v>
      </c>
      <c r="L79" s="53" t="s">
        <v>34</v>
      </c>
      <c r="M79" s="53" t="s">
        <v>34</v>
      </c>
      <c r="N79" s="53" t="s">
        <v>34</v>
      </c>
      <c r="O79" s="53" t="s">
        <v>34</v>
      </c>
      <c r="P79" s="53" t="s">
        <v>34</v>
      </c>
      <c r="Q79" s="53" t="s">
        <v>34</v>
      </c>
      <c r="R79" s="53" t="s">
        <v>34</v>
      </c>
      <c r="S79" s="53" t="s">
        <v>34</v>
      </c>
      <c r="T79" s="53" t="s">
        <v>34</v>
      </c>
      <c r="U79" s="53" t="s">
        <v>34</v>
      </c>
      <c r="V79" s="53" t="s">
        <v>34</v>
      </c>
      <c r="W79" s="53" t="s">
        <v>34</v>
      </c>
      <c r="X79" s="53" t="s">
        <v>34</v>
      </c>
      <c r="Y79" s="53" t="s">
        <v>34</v>
      </c>
      <c r="Z79" s="53" t="s">
        <v>34</v>
      </c>
      <c r="AA79" s="53" t="s">
        <v>34</v>
      </c>
      <c r="AB79" s="53" t="s">
        <v>34</v>
      </c>
      <c r="AC79" s="53" t="s">
        <v>34</v>
      </c>
    </row>
    <row r="80" spans="1:29" x14ac:dyDescent="0.25">
      <c r="A80" s="50">
        <v>0</v>
      </c>
      <c r="B80" s="51">
        <v>0</v>
      </c>
      <c r="C80" s="50">
        <v>0</v>
      </c>
      <c r="D80" s="53" t="s">
        <v>34</v>
      </c>
      <c r="E80" s="53" t="s">
        <v>34</v>
      </c>
      <c r="F80" s="60">
        <v>0</v>
      </c>
      <c r="G80" s="60">
        <v>0</v>
      </c>
      <c r="H80" s="52">
        <v>0</v>
      </c>
      <c r="I80" s="52">
        <v>0</v>
      </c>
      <c r="J80" s="52">
        <v>0</v>
      </c>
      <c r="K80" s="52">
        <v>0</v>
      </c>
      <c r="L80" s="52">
        <v>0</v>
      </c>
      <c r="M80" s="52">
        <v>0</v>
      </c>
      <c r="N80" s="52">
        <v>0</v>
      </c>
      <c r="O80" s="52">
        <v>0</v>
      </c>
      <c r="P80" s="52">
        <v>0</v>
      </c>
      <c r="Q80" s="52">
        <v>0</v>
      </c>
      <c r="R80" s="60">
        <v>0</v>
      </c>
      <c r="S80" s="60">
        <v>0</v>
      </c>
      <c r="T80" s="60">
        <v>0</v>
      </c>
      <c r="U80" s="60">
        <v>0</v>
      </c>
      <c r="V80" s="60" t="s">
        <v>34</v>
      </c>
      <c r="W80" s="60" t="s">
        <v>34</v>
      </c>
      <c r="X80" s="60" t="s">
        <v>34</v>
      </c>
      <c r="Y80" s="60" t="s">
        <v>34</v>
      </c>
      <c r="Z80" s="60" t="s">
        <v>34</v>
      </c>
      <c r="AA80" s="60" t="s">
        <v>34</v>
      </c>
      <c r="AB80" s="60" t="s">
        <v>34</v>
      </c>
      <c r="AC80" s="80" t="s">
        <v>34</v>
      </c>
    </row>
    <row r="81" spans="1:18" x14ac:dyDescent="0.25">
      <c r="A81" s="81"/>
      <c r="B81" s="81"/>
      <c r="C81" s="81"/>
      <c r="D81" s="82"/>
      <c r="E81" s="83"/>
      <c r="F81" s="83"/>
      <c r="G81" s="83"/>
      <c r="H81" s="83"/>
      <c r="I81" s="83"/>
      <c r="J81" s="81"/>
      <c r="K81" s="83"/>
      <c r="L81" s="81"/>
      <c r="M81" s="81"/>
      <c r="N81" s="81"/>
      <c r="O81" s="81"/>
      <c r="P81" s="81"/>
      <c r="Q81" s="81"/>
      <c r="R81" s="81"/>
    </row>
    <row r="82" spans="1:18" x14ac:dyDescent="0.25">
      <c r="A82" s="84"/>
      <c r="B82" s="84"/>
      <c r="C82" s="84"/>
      <c r="D82" s="84"/>
      <c r="E82" s="84"/>
      <c r="F82" s="84"/>
      <c r="G82" s="84"/>
      <c r="H82" s="85"/>
      <c r="I82" s="85"/>
      <c r="J82" s="85"/>
      <c r="K82" s="85"/>
      <c r="L82" s="85"/>
      <c r="M82" s="85"/>
      <c r="N82" s="85"/>
      <c r="O82" s="85"/>
      <c r="P82" s="85"/>
      <c r="Q82" s="81"/>
      <c r="R82" s="81"/>
    </row>
    <row r="85" spans="1:18" x14ac:dyDescent="0.25">
      <c r="J85" s="86"/>
    </row>
    <row r="86" spans="1:18" x14ac:dyDescent="0.25">
      <c r="J86" s="86"/>
    </row>
    <row r="87" spans="1:18" x14ac:dyDescent="0.25">
      <c r="J87" s="86"/>
    </row>
    <row r="88" spans="1:18" x14ac:dyDescent="0.25">
      <c r="J88" s="86"/>
    </row>
  </sheetData>
  <mergeCells count="37">
    <mergeCell ref="O17:O18"/>
    <mergeCell ref="P17:P18"/>
    <mergeCell ref="Q17:Q18"/>
    <mergeCell ref="A82:G82"/>
    <mergeCell ref="I17:I18"/>
    <mergeCell ref="J17:J18"/>
    <mergeCell ref="K17:K18"/>
    <mergeCell ref="L17:L18"/>
    <mergeCell ref="M17:M18"/>
    <mergeCell ref="N17:N18"/>
    <mergeCell ref="S15:AB15"/>
    <mergeCell ref="AC15:AC18"/>
    <mergeCell ref="H16:L16"/>
    <mergeCell ref="M16:Q16"/>
    <mergeCell ref="S16:T17"/>
    <mergeCell ref="U16:V17"/>
    <mergeCell ref="W16:X17"/>
    <mergeCell ref="Y16:Z17"/>
    <mergeCell ref="AA16:AB17"/>
    <mergeCell ref="H17:H18"/>
    <mergeCell ref="G13:R13"/>
    <mergeCell ref="A15:A18"/>
    <mergeCell ref="B15:B18"/>
    <mergeCell ref="C15:C18"/>
    <mergeCell ref="D15:D18"/>
    <mergeCell ref="E15:E18"/>
    <mergeCell ref="F15:F18"/>
    <mergeCell ref="G15:G18"/>
    <mergeCell ref="H15:Q15"/>
    <mergeCell ref="R15:R18"/>
    <mergeCell ref="A4:AC4"/>
    <mergeCell ref="A5:AC5"/>
    <mergeCell ref="A7:F7"/>
    <mergeCell ref="G7:Q7"/>
    <mergeCell ref="A8:AC8"/>
    <mergeCell ref="A12:F12"/>
    <mergeCell ref="G12:R12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28" orientation="landscape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1Ф год</vt:lpstr>
      <vt:lpstr>'1Ф год'!Область_печати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2023-03-29T04:51:38Z</dcterms:created>
  <dcterms:modified xsi:type="dcterms:W3CDTF">2023-03-29T04:58:10Z</dcterms:modified>
</cp:coreProperties>
</file>